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C49" i="1"/>
  <c r="F48" i="1"/>
  <c r="C48" i="1"/>
  <c r="K46" i="1"/>
  <c r="J46" i="1"/>
  <c r="H46" i="1"/>
  <c r="F46" i="1"/>
  <c r="E46" i="1"/>
  <c r="D46" i="1"/>
  <c r="F41" i="1"/>
  <c r="K41" i="1" s="1"/>
  <c r="F40" i="1"/>
  <c r="K40" i="1" s="1"/>
  <c r="E39" i="1"/>
  <c r="D39" i="1"/>
  <c r="F39" i="1" s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J32" i="1"/>
  <c r="H32" i="1"/>
  <c r="E32" i="1"/>
  <c r="D32" i="1"/>
  <c r="F32" i="1" s="1"/>
  <c r="K32" i="1" s="1"/>
  <c r="F31" i="1"/>
  <c r="K31" i="1" s="1"/>
  <c r="J30" i="1"/>
  <c r="I30" i="1"/>
  <c r="H30" i="1"/>
  <c r="G30" i="1"/>
  <c r="E30" i="1"/>
  <c r="D30" i="1"/>
  <c r="F30" i="1" s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E16" i="1"/>
  <c r="D16" i="1"/>
  <c r="F16" i="1" s="1"/>
  <c r="K16" i="1" s="1"/>
  <c r="F15" i="1"/>
  <c r="K15" i="1" s="1"/>
  <c r="F14" i="1"/>
  <c r="K14" i="1" s="1"/>
  <c r="F13" i="1"/>
  <c r="K13" i="1" s="1"/>
  <c r="J12" i="1"/>
  <c r="I12" i="1"/>
  <c r="H12" i="1"/>
  <c r="G12" i="1"/>
  <c r="E12" i="1"/>
  <c r="D12" i="1"/>
  <c r="F12" i="1" s="1"/>
  <c r="K12" i="1" s="1"/>
  <c r="F11" i="1"/>
  <c r="K11" i="1" s="1"/>
  <c r="J10" i="1"/>
  <c r="J42" i="1" s="1"/>
  <c r="I10" i="1"/>
  <c r="I42" i="1" s="1"/>
  <c r="H10" i="1"/>
  <c r="H42" i="1" s="1"/>
  <c r="G10" i="1"/>
  <c r="G42" i="1" s="1"/>
  <c r="E10" i="1"/>
  <c r="E42" i="1" s="1"/>
  <c r="D10" i="1"/>
  <c r="D42" i="1" s="1"/>
  <c r="F42" i="1" s="1"/>
  <c r="K42" i="1" s="1"/>
  <c r="F10" i="1" l="1"/>
  <c r="K1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<sst xmlns="http://schemas.openxmlformats.org/spreadsheetml/2006/main" count="51" uniqueCount="51">
  <si>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</si>
  <si>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POR OBJETO DEL GASTO (CAPÍTULO Y CONCEPTO)</t>
  </si>
  <si>
    <t>Del 1 de Enero al 30 de Junio de 2015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</si>
  <si>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</si>
  <si>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</si>
  <si>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</si>
  <si>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</si>
  <si>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</si>
  <si>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</si>
  <si>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</si>
  <si>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</si>
  <si>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</si>
  <si>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</si>
  <si>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</si>
  <si>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</si>
  <si>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</si>
  <si>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</si>
  <si>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</si>
  <si>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</si>
  <si>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</si>
  <si>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</si>
  <si>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</si>
  <si>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</si>
  <si>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</si>
  <si>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</si>
  <si>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</si>
  <si>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</si>
  <si>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</si>
  <si>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</si>
  <si>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</si>
  <si>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</si>
  <si>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</si>
  <si>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</si>
  <si>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</si>
  <si>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</si>
  <si>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</si>
  <si>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</si>
  <si>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Transferencias, Asignaciones, Subsidios y Otras Ayudas</t>
  </si>
  <si>
    <t>Subsidios y Subvenciones</t>
  </si>
  <si>
    <t>Bienes Muebles, Inmuebles e Intangibles</t>
  </si>
  <si>
    <t>Equipo de Cómputo y Tecnología de la Informac</t>
  </si>
  <si>
    <t>Cámaras Fotográficas y de Video</t>
  </si>
  <si>
    <t>Maquinaria y equipo Agropecuario</t>
  </si>
  <si>
    <t>Equipo de Comunicación y Telecomunicación</t>
  </si>
  <si>
    <t>EQUIPO EINSTRUMENTAL MEDICO Y DE LABORATORIO</t>
  </si>
  <si>
    <t>VEHICULOS Y EQUIPO DE TRASPORTE</t>
  </si>
  <si>
    <t>Inversiones financieras y otras provisiones</t>
  </si>
  <si>
    <t>PROVISIONES PARA CONTINGENCIA Y OTRAS EROGACIONES</t>
  </si>
  <si>
    <t>Total del Gasto</t>
  </si>
  <si>
    <t>Bajo protesta de decir verdad declaramos que los Estados Financieros y sus Notas son razonablemente correctos y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</si>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</sst>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top" wrapText="1"/>
    </xf>
    <xf numFmtId="43" fontId="2" fillId="2" borderId="4" xfId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3.140625" style="3" bestFit="1" customWidth="1"/>
    <col min="5" max="5" width="13.7109375" style="3" customWidth="1"/>
    <col min="6" max="6" width="13.140625" style="3" bestFit="1" customWidth="1"/>
    <col min="7" max="7" width="13.140625" style="3" customWidth="1"/>
    <col min="8" max="9" width="12.7109375" style="3" customWidth="1"/>
    <col min="10" max="10" width="13.140625" style="3" bestFit="1" customWidth="1"/>
    <col min="11" max="11" width="13.28515625" style="3" bestFit="1" customWidth="1"/>
    <col min="12" max="12" width="3.710937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 t="s">
        <v>4</v>
      </c>
      <c r="E5" s="6"/>
      <c r="F5" s="5"/>
      <c r="G5" s="5"/>
      <c r="H5" s="7"/>
      <c r="I5" s="7"/>
      <c r="J5" s="7"/>
    </row>
    <row r="6" spans="2:11" s="1" customFormat="1" ht="6.75" customHeight="1" x14ac:dyDescent="0.2"/>
    <row r="7" spans="2:11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24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2:11" ht="11.25" customHeight="1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x14ac:dyDescent="0.2">
      <c r="B10" s="11" t="s">
        <v>17</v>
      </c>
      <c r="C10" s="12"/>
      <c r="D10" s="13">
        <f>D11</f>
        <v>11699216</v>
      </c>
      <c r="E10" s="13">
        <f>E11</f>
        <v>2400002</v>
      </c>
      <c r="F10" s="13">
        <f>+D10+E10</f>
        <v>14099218</v>
      </c>
      <c r="G10" s="13">
        <f>G11</f>
        <v>8105095.6399999997</v>
      </c>
      <c r="H10" s="13">
        <f>SUM(H11:H11)</f>
        <v>6930973.6399999997</v>
      </c>
      <c r="I10" s="13">
        <f>SUM(I11:I11)</f>
        <v>6930973.6399999997</v>
      </c>
      <c r="J10" s="13">
        <f>SUM(J11:J11)</f>
        <v>6930973.6399999997</v>
      </c>
      <c r="K10" s="13">
        <f>+F10-H10</f>
        <v>7168244.3600000003</v>
      </c>
    </row>
    <row r="11" spans="2:11" x14ac:dyDescent="0.2">
      <c r="B11" s="14"/>
      <c r="C11" s="15" t="s">
        <v>18</v>
      </c>
      <c r="D11" s="16">
        <v>11699216</v>
      </c>
      <c r="E11" s="16">
        <v>2400002</v>
      </c>
      <c r="F11" s="16">
        <f>D11+E11</f>
        <v>14099218</v>
      </c>
      <c r="G11" s="16">
        <v>8105095.6399999997</v>
      </c>
      <c r="H11" s="16">
        <v>6930973.6399999997</v>
      </c>
      <c r="I11" s="16">
        <v>6930973.6399999997</v>
      </c>
      <c r="J11" s="16">
        <v>6930973.6399999997</v>
      </c>
      <c r="K11" s="16">
        <f>+F11-H11</f>
        <v>7168244.3600000003</v>
      </c>
    </row>
    <row r="12" spans="2:11" x14ac:dyDescent="0.2">
      <c r="B12" s="11" t="s">
        <v>19</v>
      </c>
      <c r="C12" s="12"/>
      <c r="D12" s="13">
        <f>SUM(D13:D15)</f>
        <v>3402319</v>
      </c>
      <c r="E12" s="13">
        <f>SUM(E13:E15)</f>
        <v>956312.75</v>
      </c>
      <c r="F12" s="13">
        <f t="shared" ref="F12:F41" si="0">+D12+E12</f>
        <v>4358631.75</v>
      </c>
      <c r="G12" s="13">
        <f>SUM(G13:G15)</f>
        <v>374155.32</v>
      </c>
      <c r="H12" s="13">
        <f t="shared" ref="H12:I12" si="1">SUM(H13:H15)</f>
        <v>374155.32</v>
      </c>
      <c r="I12" s="13">
        <f t="shared" si="1"/>
        <v>374155.32</v>
      </c>
      <c r="J12" s="13">
        <f>SUM(J13:J15)</f>
        <v>374155.32</v>
      </c>
      <c r="K12" s="13">
        <f t="shared" ref="K12:K34" si="2">+F12-H12</f>
        <v>3984476.43</v>
      </c>
    </row>
    <row r="13" spans="2:11" x14ac:dyDescent="0.2">
      <c r="B13" s="14"/>
      <c r="C13" s="15" t="s">
        <v>20</v>
      </c>
      <c r="D13" s="17">
        <v>2963882.31</v>
      </c>
      <c r="E13" s="17">
        <v>727979.42</v>
      </c>
      <c r="F13" s="17">
        <f>+D13+E13</f>
        <v>3691861.73</v>
      </c>
      <c r="G13" s="17">
        <v>277604.71999999997</v>
      </c>
      <c r="H13" s="17">
        <v>277604.71999999997</v>
      </c>
      <c r="I13" s="17">
        <v>277604.71999999997</v>
      </c>
      <c r="J13" s="17">
        <v>277604.71999999997</v>
      </c>
      <c r="K13" s="13">
        <f t="shared" si="2"/>
        <v>3414257.01</v>
      </c>
    </row>
    <row r="14" spans="2:11" x14ac:dyDescent="0.2">
      <c r="B14" s="14"/>
      <c r="C14" s="15" t="s">
        <v>21</v>
      </c>
      <c r="D14" s="17">
        <v>180000</v>
      </c>
      <c r="E14" s="17">
        <v>158004</v>
      </c>
      <c r="F14" s="17">
        <f t="shared" si="0"/>
        <v>338004</v>
      </c>
      <c r="G14" s="17">
        <v>87487.4</v>
      </c>
      <c r="H14" s="17">
        <v>87487.4</v>
      </c>
      <c r="I14" s="17">
        <v>87487.4</v>
      </c>
      <c r="J14" s="17">
        <v>87487.4</v>
      </c>
      <c r="K14" s="13">
        <f t="shared" si="2"/>
        <v>250516.6</v>
      </c>
    </row>
    <row r="15" spans="2:11" x14ac:dyDescent="0.2">
      <c r="B15" s="14"/>
      <c r="C15" s="15" t="s">
        <v>22</v>
      </c>
      <c r="D15" s="17">
        <v>258436.69</v>
      </c>
      <c r="E15" s="17">
        <v>70329.33</v>
      </c>
      <c r="F15" s="17">
        <f t="shared" si="0"/>
        <v>328766.02</v>
      </c>
      <c r="G15" s="17">
        <v>9063.2000000000007</v>
      </c>
      <c r="H15" s="17">
        <v>9063.2000000000007</v>
      </c>
      <c r="I15" s="17">
        <v>9063.2000000000007</v>
      </c>
      <c r="J15" s="17">
        <v>9063.2000000000007</v>
      </c>
      <c r="K15" s="13">
        <f t="shared" si="2"/>
        <v>319702.82</v>
      </c>
    </row>
    <row r="16" spans="2:11" x14ac:dyDescent="0.2">
      <c r="B16" s="11" t="s">
        <v>23</v>
      </c>
      <c r="C16" s="12"/>
      <c r="D16" s="13">
        <f>SUM(D17:D29)</f>
        <v>5109352.0199999996</v>
      </c>
      <c r="E16" s="13">
        <f>SUM(E17:E29)</f>
        <v>3216213.04</v>
      </c>
      <c r="F16" s="13">
        <f>+D16+E16</f>
        <v>8325565.0599999996</v>
      </c>
      <c r="G16" s="13">
        <f>SUM(G17:G29)</f>
        <v>1589999.8699999999</v>
      </c>
      <c r="H16" s="13">
        <f t="shared" ref="H16:I16" si="3">SUM(H17:H29)</f>
        <v>1569674.0899999999</v>
      </c>
      <c r="I16" s="13">
        <f t="shared" si="3"/>
        <v>1569674.0899999999</v>
      </c>
      <c r="J16" s="13">
        <f>SUM(J17:J29)</f>
        <v>1526486.0899999999</v>
      </c>
      <c r="K16" s="13">
        <f t="shared" si="2"/>
        <v>6755890.9699999997</v>
      </c>
    </row>
    <row r="17" spans="2:11" x14ac:dyDescent="0.2">
      <c r="B17" s="14"/>
      <c r="C17" s="15" t="s">
        <v>24</v>
      </c>
      <c r="D17" s="17">
        <v>29000</v>
      </c>
      <c r="E17" s="17">
        <v>477051</v>
      </c>
      <c r="F17" s="17">
        <f t="shared" si="0"/>
        <v>506051</v>
      </c>
      <c r="G17" s="17">
        <v>97050.2</v>
      </c>
      <c r="H17" s="17">
        <v>97050.2</v>
      </c>
      <c r="I17" s="17">
        <v>97050.2</v>
      </c>
      <c r="J17" s="17">
        <v>97050.2</v>
      </c>
      <c r="K17" s="13">
        <f t="shared" si="2"/>
        <v>409000.8</v>
      </c>
    </row>
    <row r="18" spans="2:11" x14ac:dyDescent="0.2">
      <c r="B18" s="14"/>
      <c r="C18" s="15" t="s">
        <v>25</v>
      </c>
      <c r="D18" s="17">
        <v>0</v>
      </c>
      <c r="E18" s="17">
        <v>0</v>
      </c>
      <c r="F18" s="17">
        <f t="shared" si="0"/>
        <v>0</v>
      </c>
      <c r="G18" s="17"/>
      <c r="H18" s="17"/>
      <c r="I18" s="17"/>
      <c r="J18" s="17">
        <v>0</v>
      </c>
      <c r="K18" s="13">
        <f t="shared" si="2"/>
        <v>0</v>
      </c>
    </row>
    <row r="19" spans="2:11" x14ac:dyDescent="0.2">
      <c r="B19" s="14"/>
      <c r="C19" s="15" t="s">
        <v>26</v>
      </c>
      <c r="D19" s="17">
        <v>0</v>
      </c>
      <c r="E19" s="17">
        <v>0</v>
      </c>
      <c r="F19" s="17">
        <f t="shared" si="0"/>
        <v>0</v>
      </c>
      <c r="G19" s="17"/>
      <c r="H19" s="17"/>
      <c r="I19" s="17"/>
      <c r="J19" s="17">
        <v>0</v>
      </c>
      <c r="K19" s="13">
        <f t="shared" si="2"/>
        <v>0</v>
      </c>
    </row>
    <row r="20" spans="2:11" x14ac:dyDescent="0.2">
      <c r="B20" s="14"/>
      <c r="C20" s="15" t="s">
        <v>27</v>
      </c>
      <c r="D20" s="17">
        <v>2303555.39</v>
      </c>
      <c r="E20" s="17">
        <v>810937</v>
      </c>
      <c r="F20" s="17">
        <f t="shared" si="0"/>
        <v>3114492.39</v>
      </c>
      <c r="G20" s="17">
        <v>465980.32</v>
      </c>
      <c r="H20" s="17">
        <v>465980.32</v>
      </c>
      <c r="I20" s="17">
        <v>465980.32</v>
      </c>
      <c r="J20" s="17">
        <v>465980.32</v>
      </c>
      <c r="K20" s="13">
        <f t="shared" si="2"/>
        <v>2648512.0700000003</v>
      </c>
    </row>
    <row r="21" spans="2:11" x14ac:dyDescent="0.2">
      <c r="B21" s="14"/>
      <c r="C21" s="15" t="s">
        <v>28</v>
      </c>
      <c r="D21" s="17">
        <v>141300</v>
      </c>
      <c r="E21" s="17">
        <v>200543.19</v>
      </c>
      <c r="F21" s="17">
        <f t="shared" si="0"/>
        <v>341843.19</v>
      </c>
      <c r="G21" s="17">
        <v>44609.95</v>
      </c>
      <c r="H21" s="17">
        <v>44609.95</v>
      </c>
      <c r="I21" s="17">
        <v>44609.95</v>
      </c>
      <c r="J21" s="17">
        <v>44609.95</v>
      </c>
      <c r="K21" s="13">
        <f t="shared" si="2"/>
        <v>297233.24</v>
      </c>
    </row>
    <row r="22" spans="2:11" x14ac:dyDescent="0.2">
      <c r="B22" s="14"/>
      <c r="C22" s="15" t="s">
        <v>29</v>
      </c>
      <c r="D22" s="17">
        <v>0</v>
      </c>
      <c r="E22" s="17"/>
      <c r="F22" s="17">
        <f t="shared" si="0"/>
        <v>0</v>
      </c>
      <c r="G22" s="17"/>
      <c r="H22" s="17"/>
      <c r="I22" s="17"/>
      <c r="J22" s="17">
        <v>0</v>
      </c>
      <c r="K22" s="13">
        <f t="shared" si="2"/>
        <v>0</v>
      </c>
    </row>
    <row r="23" spans="2:11" x14ac:dyDescent="0.2">
      <c r="B23" s="14"/>
      <c r="C23" s="15" t="s">
        <v>30</v>
      </c>
      <c r="D23" s="17">
        <v>622647.44999999995</v>
      </c>
      <c r="E23" s="17">
        <v>385805.85</v>
      </c>
      <c r="F23" s="17">
        <f t="shared" si="0"/>
        <v>1008453.2999999999</v>
      </c>
      <c r="G23" s="17">
        <v>237614.28</v>
      </c>
      <c r="H23" s="17">
        <v>237614.28</v>
      </c>
      <c r="I23" s="17">
        <v>237614.28</v>
      </c>
      <c r="J23" s="17">
        <v>237614.28</v>
      </c>
      <c r="K23" s="13">
        <f t="shared" si="2"/>
        <v>770839.0199999999</v>
      </c>
    </row>
    <row r="24" spans="2:11" x14ac:dyDescent="0.2">
      <c r="B24" s="14"/>
      <c r="C24" s="15" t="s">
        <v>31</v>
      </c>
      <c r="D24" s="17">
        <v>51000</v>
      </c>
      <c r="E24" s="17">
        <v>340411</v>
      </c>
      <c r="F24" s="17">
        <f t="shared" si="0"/>
        <v>391411</v>
      </c>
      <c r="G24" s="17">
        <v>42491.199999999997</v>
      </c>
      <c r="H24" s="17">
        <v>42491.199999999997</v>
      </c>
      <c r="I24" s="17">
        <v>42491.199999999997</v>
      </c>
      <c r="J24" s="17">
        <v>42491.199999999997</v>
      </c>
      <c r="K24" s="13">
        <f t="shared" si="2"/>
        <v>348919.8</v>
      </c>
    </row>
    <row r="25" spans="2:11" x14ac:dyDescent="0.2">
      <c r="B25" s="14"/>
      <c r="C25" s="15" t="s">
        <v>32</v>
      </c>
      <c r="D25" s="17">
        <v>204250</v>
      </c>
      <c r="E25" s="17">
        <v>289503</v>
      </c>
      <c r="F25" s="17">
        <f t="shared" si="0"/>
        <v>493753</v>
      </c>
      <c r="G25" s="17">
        <v>122010.28</v>
      </c>
      <c r="H25" s="17">
        <v>122010.28</v>
      </c>
      <c r="I25" s="17">
        <v>122010.28</v>
      </c>
      <c r="J25" s="17">
        <v>122010.28</v>
      </c>
      <c r="K25" s="13">
        <f t="shared" si="2"/>
        <v>371742.71999999997</v>
      </c>
    </row>
    <row r="26" spans="2:11" x14ac:dyDescent="0.2">
      <c r="B26" s="14"/>
      <c r="C26" s="15" t="s">
        <v>33</v>
      </c>
      <c r="D26" s="17">
        <v>343000</v>
      </c>
      <c r="E26" s="17">
        <v>253297.96</v>
      </c>
      <c r="F26" s="17">
        <f t="shared" si="0"/>
        <v>596297.96</v>
      </c>
      <c r="G26" s="17">
        <v>81999.149999999994</v>
      </c>
      <c r="H26" s="17">
        <v>81999.149999999994</v>
      </c>
      <c r="I26" s="17">
        <v>81999.149999999994</v>
      </c>
      <c r="J26" s="17">
        <v>81999.149999999994</v>
      </c>
      <c r="K26" s="13">
        <f t="shared" si="2"/>
        <v>514298.80999999994</v>
      </c>
    </row>
    <row r="27" spans="2:11" x14ac:dyDescent="0.2">
      <c r="B27" s="14"/>
      <c r="C27" s="15" t="s">
        <v>34</v>
      </c>
      <c r="D27" s="17">
        <v>660385</v>
      </c>
      <c r="E27" s="17">
        <v>355658.02</v>
      </c>
      <c r="F27" s="17">
        <f t="shared" si="0"/>
        <v>1016043.02</v>
      </c>
      <c r="G27" s="17">
        <v>305592.84000000003</v>
      </c>
      <c r="H27" s="17">
        <v>305592.84000000003</v>
      </c>
      <c r="I27" s="17">
        <v>305592.84000000003</v>
      </c>
      <c r="J27" s="17">
        <v>305592.84000000003</v>
      </c>
      <c r="K27" s="13">
        <f t="shared" si="2"/>
        <v>710450.17999999993</v>
      </c>
    </row>
    <row r="28" spans="2:11" x14ac:dyDescent="0.2">
      <c r="B28" s="14"/>
      <c r="C28" s="15" t="s">
        <v>35</v>
      </c>
      <c r="D28" s="17">
        <v>0</v>
      </c>
      <c r="E28" s="17">
        <v>0</v>
      </c>
      <c r="F28" s="17">
        <f t="shared" si="0"/>
        <v>0</v>
      </c>
      <c r="G28" s="17"/>
      <c r="H28" s="17">
        <v>0</v>
      </c>
      <c r="I28" s="17"/>
      <c r="J28" s="17">
        <v>0</v>
      </c>
      <c r="K28" s="13">
        <f t="shared" si="2"/>
        <v>0</v>
      </c>
    </row>
    <row r="29" spans="2:11" x14ac:dyDescent="0.2">
      <c r="B29" s="14"/>
      <c r="C29" s="15" t="s">
        <v>36</v>
      </c>
      <c r="D29" s="17">
        <v>754214.18</v>
      </c>
      <c r="E29" s="17">
        <v>103006.02</v>
      </c>
      <c r="F29" s="17">
        <f t="shared" si="0"/>
        <v>857220.20000000007</v>
      </c>
      <c r="G29" s="17">
        <v>192651.65</v>
      </c>
      <c r="H29" s="17">
        <v>172325.87</v>
      </c>
      <c r="I29" s="17">
        <v>172325.87</v>
      </c>
      <c r="J29" s="17">
        <v>129137.87</v>
      </c>
      <c r="K29" s="13">
        <f t="shared" si="2"/>
        <v>684894.33000000007</v>
      </c>
    </row>
    <row r="30" spans="2:11" x14ac:dyDescent="0.2">
      <c r="B30" s="11" t="s">
        <v>37</v>
      </c>
      <c r="C30" s="12"/>
      <c r="D30" s="13">
        <f>SUM(D31:D31)</f>
        <v>390000</v>
      </c>
      <c r="E30" s="13">
        <f>SUM(E31:E31)</f>
        <v>220200</v>
      </c>
      <c r="F30" s="13">
        <f t="shared" si="0"/>
        <v>610200</v>
      </c>
      <c r="G30" s="13">
        <f>SUM(G31)</f>
        <v>98497.27</v>
      </c>
      <c r="H30" s="13">
        <f>SUM(H31:H31)</f>
        <v>98497.27</v>
      </c>
      <c r="I30" s="13">
        <f>SUM(I31:I31)</f>
        <v>98497.27</v>
      </c>
      <c r="J30" s="13">
        <f>SUM(J31:J31)</f>
        <v>98497.27</v>
      </c>
      <c r="K30" s="13">
        <f t="shared" si="2"/>
        <v>511702.73</v>
      </c>
    </row>
    <row r="31" spans="2:11" x14ac:dyDescent="0.2">
      <c r="B31" s="14"/>
      <c r="C31" s="15" t="s">
        <v>38</v>
      </c>
      <c r="D31" s="17">
        <v>390000</v>
      </c>
      <c r="E31" s="17">
        <v>220200</v>
      </c>
      <c r="F31" s="17">
        <f t="shared" si="0"/>
        <v>610200</v>
      </c>
      <c r="G31" s="17">
        <v>98497.27</v>
      </c>
      <c r="H31" s="17">
        <v>98497.27</v>
      </c>
      <c r="I31" s="17">
        <v>98497.27</v>
      </c>
      <c r="J31" s="17">
        <v>98497.27</v>
      </c>
      <c r="K31" s="13">
        <f t="shared" si="2"/>
        <v>511702.73</v>
      </c>
    </row>
    <row r="32" spans="2:11" x14ac:dyDescent="0.2">
      <c r="B32" s="11" t="s">
        <v>39</v>
      </c>
      <c r="C32" s="12"/>
      <c r="D32" s="13">
        <f>SUM(D33:D38)</f>
        <v>1212000</v>
      </c>
      <c r="E32" s="13">
        <f>SUM(E33:E38)</f>
        <v>1852262.24</v>
      </c>
      <c r="F32" s="13">
        <f>+D32+E32</f>
        <v>3064262.24</v>
      </c>
      <c r="G32" s="13"/>
      <c r="H32" s="13">
        <f>SUM(H33:H36)</f>
        <v>0</v>
      </c>
      <c r="I32" s="13"/>
      <c r="J32" s="13">
        <f>SUM(J33:J36)</f>
        <v>0</v>
      </c>
      <c r="K32" s="13">
        <f>+F32-H32</f>
        <v>3064262.24</v>
      </c>
    </row>
    <row r="33" spans="1:12" x14ac:dyDescent="0.2">
      <c r="B33" s="14"/>
      <c r="C33" s="15" t="s">
        <v>40</v>
      </c>
      <c r="D33" s="17">
        <v>692000</v>
      </c>
      <c r="E33" s="17">
        <v>1224337.24</v>
      </c>
      <c r="F33" s="17">
        <f>+D33+E33</f>
        <v>1916337.24</v>
      </c>
      <c r="G33" s="17">
        <v>0</v>
      </c>
      <c r="H33" s="17">
        <v>0</v>
      </c>
      <c r="I33" s="17">
        <v>0</v>
      </c>
      <c r="J33" s="17">
        <v>0</v>
      </c>
      <c r="K33" s="13">
        <f t="shared" si="2"/>
        <v>1916337.24</v>
      </c>
    </row>
    <row r="34" spans="1:12" x14ac:dyDescent="0.2">
      <c r="B34" s="14"/>
      <c r="C34" s="15" t="s">
        <v>41</v>
      </c>
      <c r="D34" s="17">
        <v>110000</v>
      </c>
      <c r="E34" s="17">
        <v>300000</v>
      </c>
      <c r="F34" s="17">
        <f t="shared" si="0"/>
        <v>410000</v>
      </c>
      <c r="G34" s="17"/>
      <c r="H34" s="17"/>
      <c r="I34" s="17"/>
      <c r="J34" s="17">
        <v>0</v>
      </c>
      <c r="K34" s="13">
        <f t="shared" si="2"/>
        <v>410000</v>
      </c>
    </row>
    <row r="35" spans="1:12" x14ac:dyDescent="0.2">
      <c r="B35" s="14"/>
      <c r="C35" s="15" t="s">
        <v>42</v>
      </c>
      <c r="D35" s="17">
        <v>100000</v>
      </c>
      <c r="E35" s="17">
        <v>115000</v>
      </c>
      <c r="F35" s="17">
        <f t="shared" si="0"/>
        <v>215000</v>
      </c>
      <c r="G35" s="17"/>
      <c r="H35" s="17"/>
      <c r="I35" s="17"/>
      <c r="J35" s="17">
        <v>0</v>
      </c>
      <c r="K35" s="13">
        <f>+F35-H35</f>
        <v>215000</v>
      </c>
    </row>
    <row r="36" spans="1:12" x14ac:dyDescent="0.2">
      <c r="B36" s="14"/>
      <c r="C36" s="15" t="s">
        <v>43</v>
      </c>
      <c r="D36" s="17">
        <v>0</v>
      </c>
      <c r="E36" s="17">
        <v>0</v>
      </c>
      <c r="F36" s="17">
        <f t="shared" si="0"/>
        <v>0</v>
      </c>
      <c r="G36" s="17"/>
      <c r="H36" s="17"/>
      <c r="I36" s="17"/>
      <c r="J36" s="17">
        <v>0</v>
      </c>
      <c r="K36" s="13">
        <f t="shared" ref="K36:K41" si="4">+F36-H36</f>
        <v>0</v>
      </c>
    </row>
    <row r="37" spans="1:12" x14ac:dyDescent="0.2">
      <c r="B37" s="14"/>
      <c r="C37" s="15" t="s">
        <v>44</v>
      </c>
      <c r="D37" s="17">
        <v>110000</v>
      </c>
      <c r="E37" s="17"/>
      <c r="F37" s="17">
        <f t="shared" si="0"/>
        <v>110000</v>
      </c>
      <c r="G37" s="17"/>
      <c r="H37" s="17"/>
      <c r="I37" s="17"/>
      <c r="J37" s="17"/>
      <c r="K37" s="13">
        <f t="shared" si="4"/>
        <v>110000</v>
      </c>
    </row>
    <row r="38" spans="1:12" x14ac:dyDescent="0.2">
      <c r="B38" s="14"/>
      <c r="C38" s="15" t="s">
        <v>45</v>
      </c>
      <c r="D38" s="17">
        <v>200000</v>
      </c>
      <c r="E38" s="17">
        <v>212925</v>
      </c>
      <c r="F38" s="17">
        <f t="shared" si="0"/>
        <v>412925</v>
      </c>
      <c r="G38" s="17"/>
      <c r="H38" s="17"/>
      <c r="I38" s="17"/>
      <c r="J38" s="17"/>
      <c r="K38" s="13">
        <f t="shared" si="4"/>
        <v>412925</v>
      </c>
    </row>
    <row r="39" spans="1:12" ht="12" customHeight="1" x14ac:dyDescent="0.2">
      <c r="B39" s="11" t="s">
        <v>46</v>
      </c>
      <c r="C39" s="12"/>
      <c r="D39" s="13">
        <f>SUM(D40)</f>
        <v>972640.9</v>
      </c>
      <c r="E39" s="13">
        <f>SUM(E40)</f>
        <v>6202618.71</v>
      </c>
      <c r="F39" s="13">
        <f>D39+E39</f>
        <v>7175259.6100000003</v>
      </c>
      <c r="G39" s="17"/>
      <c r="H39" s="17"/>
      <c r="I39" s="17"/>
      <c r="J39" s="17"/>
      <c r="K39" s="13">
        <f t="shared" si="4"/>
        <v>7175259.6100000003</v>
      </c>
    </row>
    <row r="40" spans="1:12" x14ac:dyDescent="0.2">
      <c r="B40" s="14"/>
      <c r="C40" s="15" t="s">
        <v>47</v>
      </c>
      <c r="D40" s="17">
        <v>972640.9</v>
      </c>
      <c r="E40" s="17">
        <v>6202618.71</v>
      </c>
      <c r="F40" s="17">
        <f>D40+E40</f>
        <v>7175259.6100000003</v>
      </c>
      <c r="G40" s="17"/>
      <c r="H40" s="17"/>
      <c r="I40" s="17"/>
      <c r="J40" s="17"/>
      <c r="K40" s="13">
        <f t="shared" si="4"/>
        <v>7175259.6100000003</v>
      </c>
    </row>
    <row r="41" spans="1:12" x14ac:dyDescent="0.2">
      <c r="B41" s="14"/>
      <c r="C41" s="15"/>
      <c r="D41" s="17"/>
      <c r="E41" s="17"/>
      <c r="F41" s="17">
        <f t="shared" si="0"/>
        <v>0</v>
      </c>
      <c r="G41" s="17"/>
      <c r="H41" s="17"/>
      <c r="I41" s="17"/>
      <c r="J41" s="17"/>
      <c r="K41" s="13">
        <f t="shared" si="4"/>
        <v>0</v>
      </c>
    </row>
    <row r="42" spans="1:12" s="22" customFormat="1" x14ac:dyDescent="0.2">
      <c r="A42" s="18"/>
      <c r="B42" s="19"/>
      <c r="C42" s="20" t="s">
        <v>48</v>
      </c>
      <c r="D42" s="21">
        <f>+D10+D12+D16+D30+D32+D39</f>
        <v>22785527.919999998</v>
      </c>
      <c r="E42" s="21">
        <f>+E10+E12+E16+E30+E32+E39</f>
        <v>14847608.739999998</v>
      </c>
      <c r="F42" s="21">
        <f>D42+E42</f>
        <v>37633136.659999996</v>
      </c>
      <c r="G42" s="21">
        <f t="shared" ref="G42:M42" si="5">+G10+G12+G16+G30+G32</f>
        <v>10167748.099999998</v>
      </c>
      <c r="H42" s="21">
        <f t="shared" si="5"/>
        <v>8973300.3200000003</v>
      </c>
      <c r="I42" s="21">
        <f t="shared" si="5"/>
        <v>8973300.3200000003</v>
      </c>
      <c r="J42" s="21">
        <f t="shared" si="5"/>
        <v>8930112.3200000003</v>
      </c>
      <c r="K42" s="21">
        <f>F42-H42</f>
        <v>28659836.339999996</v>
      </c>
      <c r="L42" s="18"/>
    </row>
    <row r="44" spans="1:12" x14ac:dyDescent="0.2">
      <c r="B44" s="23" t="s">
        <v>49</v>
      </c>
      <c r="F44" s="24"/>
      <c r="G44" s="24"/>
      <c r="H44" s="24"/>
      <c r="I44" s="24"/>
      <c r="J44" s="24"/>
      <c r="K44" s="24"/>
    </row>
    <row r="46" spans="1:12" x14ac:dyDescent="0.2">
      <c r="D46" s="24" t="str">
        <f>IF(D43=[1]CAdmon!D37," ","ERROR")</f>
        <v xml:space="preserve"> </v>
      </c>
      <c r="E46" s="24" t="str">
        <f>IF(E43=[1]CAdmon!E37," ","ERROR")</f>
        <v xml:space="preserve"> </v>
      </c>
      <c r="F46" s="24" t="str">
        <f>IF(F43=[1]CAdmon!F37," ","ERROR")</f>
        <v xml:space="preserve"> </v>
      </c>
      <c r="G46" s="24"/>
      <c r="H46" s="24" t="str">
        <f>IF(H43=[1]CAdmon!H37," ","ERROR")</f>
        <v xml:space="preserve"> </v>
      </c>
      <c r="I46" s="24"/>
      <c r="J46" s="24" t="str">
        <f>IF(J43=[1]CAdmon!J37," ","ERROR")</f>
        <v xml:space="preserve"> </v>
      </c>
      <c r="K46" s="24" t="str">
        <f>IF(K43=[1]CAdmon!K37," ","ERROR")</f>
        <v xml:space="preserve"> </v>
      </c>
    </row>
    <row r="47" spans="1:12" x14ac:dyDescent="0.2">
      <c r="C47" s="25"/>
    </row>
    <row r="48" spans="1:12" x14ac:dyDescent="0.2">
      <c r="C48" s="26" t="str">
        <f>[1]EA!C60</f>
        <v>SOFIA AYALA RODRIGUEZ</v>
      </c>
      <c r="F48" s="27" t="str">
        <f>[1]EA!G60</f>
        <v>JOSE EDUARDO ADRIAN SORIA CRUZ</v>
      </c>
      <c r="G48" s="27"/>
      <c r="H48" s="27"/>
      <c r="I48" s="27"/>
      <c r="J48" s="27"/>
      <c r="K48" s="27"/>
    </row>
    <row r="49" spans="3:11" x14ac:dyDescent="0.2">
      <c r="C49" s="26" t="str">
        <f>[1]EA!C61</f>
        <v>RECTORA</v>
      </c>
      <c r="F49" s="28" t="str">
        <f>[1]EA!G61</f>
        <v>DIRECTOR DE ADMINISTRACION Y FINANZAS</v>
      </c>
      <c r="G49" s="28"/>
      <c r="H49" s="28"/>
      <c r="I49" s="28"/>
      <c r="J49" s="28"/>
      <c r="K49" s="28"/>
    </row>
    <row r="488" spans="7:7" x14ac:dyDescent="0.2">
      <c r="G488" s="3" t="s">
        <v>50</v>
      </c>
    </row>
  </sheetData>
  <mergeCells count="14">
    <mergeCell ref="F48:K48"/>
    <mergeCell ref="F49:K49"/>
    <mergeCell ref="B10:C10"/>
    <mergeCell ref="B12:C12"/>
    <mergeCell ref="B16:C16"/>
    <mergeCell ref="B30:C30"/>
    <mergeCell ref="B32:C32"/>
    <mergeCell ref="B39:C39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paperSize="9" scale="45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2018-08-02T21:41:35Z</dcterms:created>
  <dcterms:modified xsi:type="dcterms:W3CDTF">2018-08-02T21:43:48Z</dcterms:modified>
</cp:coreProperties>
</file>