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iles\Drive\T-FINANZAS\AGREGADOS\2015\3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_xlnm.Print_Area" localSheetId="0">Hoja1!$A$1:$F$504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5" i="1" l="1"/>
  <c r="D456" i="1"/>
  <c r="D437" i="1"/>
  <c r="D429" i="1"/>
  <c r="B386" i="1"/>
  <c r="D364" i="1"/>
  <c r="C364" i="1"/>
  <c r="B364" i="1"/>
  <c r="D361" i="1"/>
  <c r="D386" i="1" s="1"/>
  <c r="C361" i="1"/>
  <c r="C386" i="1" s="1"/>
  <c r="B361" i="1"/>
  <c r="C355" i="1"/>
  <c r="B355" i="1"/>
  <c r="D351" i="1"/>
  <c r="D355" i="1" s="1"/>
  <c r="C351" i="1"/>
  <c r="B351" i="1"/>
  <c r="D346" i="1"/>
  <c r="D343" i="1"/>
  <c r="C343" i="1"/>
  <c r="C346" i="1" s="1"/>
  <c r="B343" i="1"/>
  <c r="B346" i="1" s="1"/>
  <c r="B337" i="1"/>
  <c r="C267" i="1"/>
  <c r="C337" i="1" s="1"/>
  <c r="B267" i="1"/>
  <c r="B239" i="1"/>
  <c r="B224" i="1"/>
  <c r="B222" i="1"/>
  <c r="B254" i="1" s="1"/>
  <c r="B210" i="1"/>
  <c r="B213" i="1" s="1"/>
  <c r="B183" i="1"/>
  <c r="B156" i="1"/>
  <c r="C108" i="1"/>
  <c r="B108" i="1"/>
  <c r="C92" i="1"/>
  <c r="B92" i="1"/>
  <c r="B124" i="1" s="1"/>
  <c r="C89" i="1"/>
  <c r="C124" i="1" s="1"/>
  <c r="B89" i="1"/>
  <c r="B47" i="1"/>
  <c r="D42" i="1"/>
  <c r="D47" i="1" s="1"/>
  <c r="B42" i="1"/>
  <c r="B19" i="1"/>
  <c r="B34" i="1" s="1"/>
  <c r="B5" i="1"/>
</calcChain>
</file>

<file path=xl/sharedStrings.xml><?xml version="1.0" encoding="utf-8"?>
<sst xmlns="http://schemas.openxmlformats.org/spreadsheetml/2006/main" count="430" uniqueCount="348">
  <si>
    <t>Notas a los Estados Financieros</t>
  </si>
  <si>
    <t>Al 30 de Septiembre de 2015</t>
  </si>
  <si>
    <t>Ente Público: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</si>
  <si>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</si>
  <si>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</si>
  <si>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</si>
  <si>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</si>
  <si>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</si>
  <si>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</si>
  <si>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</si>
  <si>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</si>
  <si>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1114xxxxxx Inversiones a 3 meses</t>
  </si>
  <si>
    <t>1121xxxxxx Inversiones mayores a 3 meses hasta 12.</t>
  </si>
  <si>
    <t>1121103001  BANORTE 00671832409 INV ESTATAL</t>
  </si>
  <si>
    <t>1121103002  BANORTE 00671831587 INV. FEDERAL</t>
  </si>
  <si>
    <t>1121103003  BANORTE INV. PROPIOS</t>
  </si>
  <si>
    <t>1121103004  BANORTE 00675511711 INV FAM 2008</t>
  </si>
  <si>
    <t>1121103005  BANORTE 00675512893 INV. FAM 2009</t>
  </si>
  <si>
    <t>1121103006  BANORTE  INV 0502905</t>
  </si>
  <si>
    <t>1121103007  BANORTE 00502028137</t>
  </si>
  <si>
    <t>1121103008  BANORTE 00675727987 INV. SAR</t>
  </si>
  <si>
    <t>1121103009  BANORTE INV 05028925</t>
  </si>
  <si>
    <t>1121103011  BANORTE INV 0502807060 SAR</t>
  </si>
  <si>
    <t>1121103015  BANORTE INV 05029411</t>
  </si>
  <si>
    <t>1211xxxxxx Inversiones a LP</t>
  </si>
  <si>
    <t>* DERECHOS A RECIBIR EFECTIVO Y EQUIVALENTES Y BIENES O SERVICIOS A RECIBIR</t>
  </si>
  <si>
    <t>ESF-02 INGRESOS P/RECUPERAR</t>
  </si>
  <si>
    <t>2014</t>
  </si>
  <si>
    <t>2013</t>
  </si>
  <si>
    <t>1122xxxxxx Cuentas por Cobrar a CP</t>
  </si>
  <si>
    <t>1122102001  CUENTAS POR COBRAR P</t>
  </si>
  <si>
    <t>1124xxxxxx Ingresos por Recuperar CP</t>
  </si>
  <si>
    <t>ESF-03 DEUDORES P/RECUPERAR</t>
  </si>
  <si>
    <t>90 DIAS</t>
  </si>
  <si>
    <t>180 DIAS</t>
  </si>
  <si>
    <t>365 DIAS</t>
  </si>
  <si>
    <t>1123xxxxxx Dedudores Pendientes por Recuperar</t>
  </si>
  <si>
    <t xml:space="preserve">1125xxxxxx Deudores por Anticipos </t>
  </si>
  <si>
    <t>* BIENES DISPONIBLES PARA SU TRANSFORMACIÓN O CONSUMO.</t>
  </si>
  <si>
    <t>ESF-05 INVENTARIO Y ALMACENES</t>
  </si>
  <si>
    <t>METODO</t>
  </si>
  <si>
    <t xml:space="preserve">1140xxxxxx  </t>
  </si>
  <si>
    <t>1150xxxxxx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</si>
  <si>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</si>
  <si>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</si>
  <si>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</si>
  <si>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</si>
  <si>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</si>
  <si>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1213xxxxxx</t>
  </si>
  <si>
    <t>ESF-07 PARTICIPACIONES Y APORT.  CAPITAL</t>
  </si>
  <si>
    <t>EMPRESA/OPDES</t>
  </si>
  <si>
    <t>1214xxxxxx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</si>
  <si>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</si>
  <si>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</si>
  <si>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</si>
  <si>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</si>
  <si>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</si>
  <si>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</si>
  <si>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1230xxxxxx</t>
  </si>
  <si>
    <t>1236262200  EDIFICACIÓN NO HABITACIONAL</t>
  </si>
  <si>
    <t>1240xxxxxx</t>
  </si>
  <si>
    <t>1241151100  MUEBLES DE OFICINA Y</t>
  </si>
  <si>
    <t>1241351500  EQ DE CÓMP Y DE TECN</t>
  </si>
  <si>
    <t>1241951900  OTROS MOBILIARIOS Y</t>
  </si>
  <si>
    <t>1242152100  EQUIPO Y APARATOS AU</t>
  </si>
  <si>
    <t>1242352300  CÁMARAS FOTOGRÁFICAS</t>
  </si>
  <si>
    <t>1243153100  EQUIPO MÉDICO Y DE L</t>
  </si>
  <si>
    <t>1243253200  INSTRUMENTAL MÉDICO</t>
  </si>
  <si>
    <t>1244154100  AUTOMÓVILES Y CAMIONES 2011</t>
  </si>
  <si>
    <t>1245055100  EQUIPO DE DEFENSA Y</t>
  </si>
  <si>
    <t>1246256200  MAQUINARIA Y EQUIPO</t>
  </si>
  <si>
    <t>1246556500  EQUIPO DE COMUNICACI</t>
  </si>
  <si>
    <t>1246656600  EQ DE GENER. ELÉCTRI</t>
  </si>
  <si>
    <t>1246756700  HERRAMIENTAS Y MÁQUI</t>
  </si>
  <si>
    <t>1246956900  OTROS EQUIPOS 2011</t>
  </si>
  <si>
    <t>1260xxxxxx</t>
  </si>
  <si>
    <t>1263151101  DEP. ACUM. MUEBLES D</t>
  </si>
  <si>
    <t>1263151501  DEP. ACUM. EPO. DE C</t>
  </si>
  <si>
    <t>1263151901  DEP. ACUM. OTROS MOB</t>
  </si>
  <si>
    <t>1263252301  DEP. ACUM. CAMARAS F</t>
  </si>
  <si>
    <t>1263353101  DEP. ACUM. EQUIPO MÉ</t>
  </si>
  <si>
    <t>1263353201  DEP. ACUM. INSTRUMEN</t>
  </si>
  <si>
    <t>1263454101  DEP. ACUM. AUTOMÓVIL</t>
  </si>
  <si>
    <t>1263555101  DEP. ACUM. EQUIPO DE</t>
  </si>
  <si>
    <t>1263656201  DEP. ACUM. MAQ. Y EP</t>
  </si>
  <si>
    <t>1263656401  DEP. ACUM. SIST. DE</t>
  </si>
  <si>
    <t>1263656501  DEP. ACUM. EPO DE CO</t>
  </si>
  <si>
    <t>1263656601  DEP. ACUM. EPOS DE G</t>
  </si>
  <si>
    <t>1263656701  DEP. ACUM. HERRAMIEN</t>
  </si>
  <si>
    <t>1263656901  DEP. ACUM. OTROS EQUIPOS 2010</t>
  </si>
  <si>
    <t>ESF-09 INTANGIBLES Y DIFERIDOS</t>
  </si>
  <si>
    <t xml:space="preserve">1250xxxxxx </t>
  </si>
  <si>
    <t>1270xxxxxx</t>
  </si>
  <si>
    <t>ESF-10   ESTIMACIONES Y DETERIOROS</t>
  </si>
  <si>
    <t>1280xxxxxx</t>
  </si>
  <si>
    <t>ESF-11 OTROS ACTIVOS</t>
  </si>
  <si>
    <t>CARACTERÍSTICAS</t>
  </si>
  <si>
    <t>PASIVO</t>
  </si>
  <si>
    <t>ESF-12 CUENTAS Y DOC. POR PAGAR</t>
  </si>
  <si>
    <t>2110xxxxxx</t>
  </si>
  <si>
    <t>2111101001  SUELDOS POR PAGAR</t>
  </si>
  <si>
    <t>2111101002  SUELDOS DEVENGADOS</t>
  </si>
  <si>
    <t>2111401001  APORTACION PATRONAL ISSEG</t>
  </si>
  <si>
    <t>2111401005  FONDO DE AHORRO SAR 2%</t>
  </si>
  <si>
    <t>2112101001  PROVEEDORES DE BIENES Y SERVICIOS</t>
  </si>
  <si>
    <t>2112102001  PROVEEDORES EJE ANT</t>
  </si>
  <si>
    <t>2113102001  CONTRATISTAS OBRAS P</t>
  </si>
  <si>
    <t>2117101003  ISR POR SUELDOS Y SALARIOS</t>
  </si>
  <si>
    <t>2117101012  ISR POR PAGAR HONORARIOS</t>
  </si>
  <si>
    <t>2117102003  ISR POR PAGAR CEDULA</t>
  </si>
  <si>
    <t>2117102004  ISR POR PAGAR CEDULAR HONORARIOS</t>
  </si>
  <si>
    <t>2117202002  CUOTAS TRABAJADOR ISSEG</t>
  </si>
  <si>
    <t>2117502102  IMPUESTO SOBRE NOMINAS</t>
  </si>
  <si>
    <t>2117903000  PENSIÓN ALIMENTICIA</t>
  </si>
  <si>
    <t>2117904000  ASEGURADORAS</t>
  </si>
  <si>
    <t>2117911000  ISSEG</t>
  </si>
  <si>
    <t>2117918004  RAPCE 5 AL MILLAR</t>
  </si>
  <si>
    <t>2117918005  ICIC 2 AL MILLAR</t>
  </si>
  <si>
    <t>2117918006  ICIC-CMIC 1%</t>
  </si>
  <si>
    <t>2119904002  CXP A GEG</t>
  </si>
  <si>
    <t>2119904003  CXP GEG POR RENDIMIENTOS</t>
  </si>
  <si>
    <t>2119905001  ACREEDORES DIVERSOS</t>
  </si>
  <si>
    <t>2119905004  PARTIDAS EN CONCIL.BANCARIAS</t>
  </si>
  <si>
    <t>2120xxxxxx</t>
  </si>
  <si>
    <t>ESF-13 OTROS PASIVOS DIFERIDOS A CORTO PLAZO</t>
  </si>
  <si>
    <t>NATURALEZA</t>
  </si>
  <si>
    <t>2159xxxxx</t>
  </si>
  <si>
    <t>ESF-13 FONDOS Y BIENES DE TERCEROS EN GARANTÍA Y/O ADMINISTRACIÓN A CORTO PLAZO</t>
  </si>
  <si>
    <t>2160xxxxx</t>
  </si>
  <si>
    <t>ESF-13 PASIVO DIFERIDO A LARGO PLAZO</t>
  </si>
  <si>
    <t>2240xxxxx</t>
  </si>
  <si>
    <t>ESF-14 OTROS PASIVOS CIRCULANTES</t>
  </si>
  <si>
    <t>2199xxxxxx</t>
  </si>
  <si>
    <t>2199002001  CXP GEG POR SERV. EDUCATIVOS</t>
  </si>
  <si>
    <t>II) NOTAS AL ESTADO DE ACTIVIDADES</t>
  </si>
  <si>
    <t>INGRESOS DE GESTIÓN</t>
  </si>
  <si>
    <t>ERA-01 INGRESOS</t>
  </si>
  <si>
    <t>NOTA</t>
  </si>
  <si>
    <t>4100xxxxxx</t>
  </si>
  <si>
    <t>4151510261  RENTA DE ESPACIOS DIVERSOS</t>
  </si>
  <si>
    <t>4151 Produc. Derivados del Uso y Aprov.</t>
  </si>
  <si>
    <t>4159510710  REEXPEDICION DE CREDENCIALES</t>
  </si>
  <si>
    <t>4159510715  GESTORIA DE TITULACION</t>
  </si>
  <si>
    <t>4159510906  EXAMEN CENEVAL</t>
  </si>
  <si>
    <t>4159 Otros Productos que Generan Ing.</t>
  </si>
  <si>
    <t>4150 PRODUCTOS DE TIPO CORRIENTE</t>
  </si>
  <si>
    <t>4169610000  OTROS APROVECHAMIENTOS</t>
  </si>
  <si>
    <t>4169610163  SEGURO ESCOLAR</t>
  </si>
  <si>
    <t>4169 Otros Aprovechamientos</t>
  </si>
  <si>
    <t>4160 APROVECHAMIENTOS DE TIPO CORRIENTE</t>
  </si>
  <si>
    <t>4173711001  INGRESOS DE CAFETERIA</t>
  </si>
  <si>
    <t>4173711005  INGRESOS POR LA VENT</t>
  </si>
  <si>
    <t>4173 Ingr.Vta de Bienes/Servicios Org.</t>
  </si>
  <si>
    <t>4170 INGRESOS POR VENTA DE BIENES Y SERVICIOS</t>
  </si>
  <si>
    <t>4200xxxxxx</t>
  </si>
  <si>
    <t>4213831000  SERVICIOS PERSONALES</t>
  </si>
  <si>
    <t>4213832000  MATERIALES Y SUMINISTROS</t>
  </si>
  <si>
    <t>4213833000  SERVICIOS GENERALES</t>
  </si>
  <si>
    <t>4213837000  CONVENIO FED INVERSI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</si>
  <si>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</si>
  <si>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</si>
  <si>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</si>
  <si>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</si>
  <si>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</si>
  <si>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</si>
  <si>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4221915000  BIENES MUEBLES E INMUEBLES</t>
  </si>
  <si>
    <t>4221 Trans. Internas y Asig. al Secto</t>
  </si>
  <si>
    <t>4220 TRANSFERENCIAS, ASIGNACIONES Y SUBSIDIOS</t>
  </si>
  <si>
    <t>ERA-02 OTROS INGRESOS Y BENEFICIOS</t>
  </si>
  <si>
    <t>4300xxxxxx</t>
  </si>
  <si>
    <t>GASTOS Y OTRAS PÉRDIDAS</t>
  </si>
  <si>
    <t>ERA-03 GASTOS</t>
  </si>
  <si>
    <t>%GASTO</t>
  </si>
  <si>
    <t>EXPLICACION</t>
  </si>
  <si>
    <t>5000xxxxxx</t>
  </si>
  <si>
    <t>5111113000  SUELDOS BASE AL PERS</t>
  </si>
  <si>
    <t>5112122000  SUELDOS BASE AL PERSONAL EVENTUAL</t>
  </si>
  <si>
    <t>5113132000  PRIMAS DE VACAS., D</t>
  </si>
  <si>
    <t>5114141000  APORTACIONES DE SEGURIDAD SOCIAL</t>
  </si>
  <si>
    <t>5115154000  PRESTACIONES CONTRACTUALES</t>
  </si>
  <si>
    <t>5115159000  OTRAS PRESTACIONES S</t>
  </si>
  <si>
    <t>5121211000  MATERIALES Y ÚTILES DE OFICINA</t>
  </si>
  <si>
    <t>5121214000  MAT.,UTILES Y EQUIPO</t>
  </si>
  <si>
    <t>5121215000  MATERIAL IMPRESO E I</t>
  </si>
  <si>
    <t>5121216000  MATERIAL DE LIMPIEZA</t>
  </si>
  <si>
    <t>5122221000  ALIMENTACIÓN DE PERSONAS</t>
  </si>
  <si>
    <t>5122223000  UTENSILIOS PARA EL S</t>
  </si>
  <si>
    <t>5123231000  PROD. ALIM., AGRO.</t>
  </si>
  <si>
    <t>5123237000  PROD. CUERO, PIEL,</t>
  </si>
  <si>
    <t>5124241000  PRODUCTOS MINERALES NO METALICOS</t>
  </si>
  <si>
    <t>5124242000  CEMENTO Y PRODUCTOS DE CONCRETO</t>
  </si>
  <si>
    <t>5124243000  CAL, YESO Y PRODUCTOS DE YESO</t>
  </si>
  <si>
    <t>5124244000  MADERA Y PRODUCTOS DE MADERA</t>
  </si>
  <si>
    <t>5124245000  VIDRIO Y PRODUCTOS DE VIDRIO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</si>
  <si>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</si>
  <si>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</si>
  <si>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</si>
  <si>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</si>
  <si>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5125253000  MEDICINAS Y PRODUCTO</t>
  </si>
  <si>
    <t>5125254000  MATERIALES, ACCESOR</t>
  </si>
  <si>
    <t>5125256000  FIBRAS SINTÉTICAS,</t>
  </si>
  <si>
    <t>5126261000  COMBUSTIBLES, LUBRI</t>
  </si>
  <si>
    <t>5127273000  ARTÍCULOS DEPORTIVOS</t>
  </si>
  <si>
    <t>5127274000  PRODUCTOS TEXTILES</t>
  </si>
  <si>
    <t>5129291000  HERRAMIENTAS MENORES</t>
  </si>
  <si>
    <t>5129292000  REFACCIONES, ACCESO</t>
  </si>
  <si>
    <t>5129293000  REF. Y ACCESORIOS ME</t>
  </si>
  <si>
    <t>5129294000  REFACCIONES Y ACCESO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</si>
  <si>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</si>
  <si>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</si>
  <si>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</si>
  <si>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</si>
  <si>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</si>
  <si>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</t>
  </si>
  <si>
    <t>5131317000  SERV. ACCESO A INTER</t>
  </si>
  <si>
    <t>5131318000  SERVICIOS POSTALES Y TELEGRAFICOS</t>
  </si>
  <si>
    <t>5132323000  ARRENDA. DE MOB. Y E</t>
  </si>
  <si>
    <t>5132325000  ARRENDAMIENTO DE EQU</t>
  </si>
  <si>
    <t>5132329000  OTROS ARRENDAMIENTOS</t>
  </si>
  <si>
    <t>5133334000  SERVICIOS DE CAPACITACION</t>
  </si>
  <si>
    <t>5133336000  SERVS. CONSULT. ADM.</t>
  </si>
  <si>
    <t>5133338000  SERVICIOS DE VIGILANCIA</t>
  </si>
  <si>
    <t>5133339000  SERVICIOS PROFESIONA</t>
  </si>
  <si>
    <t>5134341000  SERVICIOS FINANCIEROS Y BANCARIOS</t>
  </si>
  <si>
    <t>5134345000  SEGUROS DE BIENES PATRIMONIALES</t>
  </si>
  <si>
    <t>5135353000  INST., REPAR. MTTO.</t>
  </si>
  <si>
    <t>5135355000  REPAR. Y MTTO. DE EQ</t>
  </si>
  <si>
    <t>5135357000  INST., REPAR. Y MTT</t>
  </si>
  <si>
    <t>5135358000  SERVICIOS DE LIMPIEZ</t>
  </si>
  <si>
    <t>5135359000  SERVICIOS DE JARDINE</t>
  </si>
  <si>
    <t>5136361100  DIFUSION POR RADIO,</t>
  </si>
  <si>
    <t>5136361200  DIFUSION POR MEDIOS ALTERNATIVOS</t>
  </si>
  <si>
    <t>5137371000  PASAJES AEREOS</t>
  </si>
  <si>
    <t>5137372000  PASAJES TERRESTRES</t>
  </si>
  <si>
    <t>5137375000  VIATICOS EN EL PAIS</t>
  </si>
  <si>
    <t>5137379000  OTROS SERVICIOS DE T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</si>
  <si>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</si>
  <si>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</si>
  <si>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</si>
  <si>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</si>
  <si>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</si>
  <si>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5139399000  OTROS SERVICIOS GENERALES</t>
  </si>
  <si>
    <t>5241441000  AYUDAS SOCIALES A PERSONAS</t>
  </si>
  <si>
    <t>III) NOTAS AL ESTADO DE VARIACIÓN A LA HACIEDA PÚBLICA</t>
  </si>
  <si>
    <t>VHP-01 PATRIMONIO CONTRIBUIDO</t>
  </si>
  <si>
    <t>MODIFICACION</t>
  </si>
  <si>
    <t>3110xxxxxx</t>
  </si>
  <si>
    <t>3110000001  APORTACIONES</t>
  </si>
  <si>
    <t>VHP-02 PATRIMONIO GENERADO</t>
  </si>
  <si>
    <t>3210xxxxxx</t>
  </si>
  <si>
    <t>3210 Resultado del Ejercicio (Ahorro/Des</t>
  </si>
  <si>
    <t>3220000022  RESULTADO DEL EJERCICIO 2014</t>
  </si>
  <si>
    <t>IV) NOTAS AL ESTADO DE FLUJO DE EFECTIVO</t>
  </si>
  <si>
    <t>EFE-01 FLUJO DE EFECTIVO</t>
  </si>
  <si>
    <t>1110xxxxxx</t>
  </si>
  <si>
    <t>1111201002  FONDO FIJO</t>
  </si>
  <si>
    <t>1112 Bancos/Tesoreria</t>
  </si>
  <si>
    <t>1112103001  BANORTE 0067831943 ESTATAL</t>
  </si>
  <si>
    <t>1112103002  BANORTE 00671830674 FEDERAL</t>
  </si>
  <si>
    <t>1112103003  BANORTE REC. PROPIOS</t>
  </si>
  <si>
    <t>1112103004  BANORTE 00674364031 FAM 2008</t>
  </si>
  <si>
    <t>1112103005  BANORTE 00674364040 FAM 2009</t>
  </si>
  <si>
    <t>1112103006  BANORTE FNDO DE CON</t>
  </si>
  <si>
    <t>1112103007  BANORTE BARDA PERIME</t>
  </si>
  <si>
    <t>1112103008  BANORTE 00675727307 SAR</t>
  </si>
  <si>
    <t>1112103009  BANORTE CONST CAFETE</t>
  </si>
  <si>
    <t>1112103010  BANORTE FONDO DE AHO</t>
  </si>
  <si>
    <t>1112103011  BANORTE UT-BIS ESTAT</t>
  </si>
  <si>
    <t>1112103012  BANORTE UT-BIS FEDER</t>
  </si>
  <si>
    <t>1112103013  BANORTE UT-BIS PROPI</t>
  </si>
  <si>
    <t>1112103014  BANORTE UT-BIS  FEDE</t>
  </si>
  <si>
    <t>1112103015  BANORTE 002681585455 PROFOCIE 14</t>
  </si>
  <si>
    <t>1112103016  BANORTE 002681585633 CHEF, S</t>
  </si>
  <si>
    <t>1112103017  BANORTE CAFETERIA SU</t>
  </si>
  <si>
    <t>1112103018  BANORTE 002694337535 ADQUISICIONE</t>
  </si>
  <si>
    <t>1112103019  BANORTE 0286387125 PADES</t>
  </si>
  <si>
    <t>1112103020  BANORTE 0286387077 ESTATAL UT-LB</t>
  </si>
  <si>
    <t>EFE-02 ADQ. BIENES MUEBLES E INMUEBLES</t>
  </si>
  <si>
    <t>% SUB</t>
  </si>
  <si>
    <t>1210xxxxxx</t>
  </si>
  <si>
    <t>1236262200 CONSTRUCCIONES EN PROCESO DE BIENES</t>
  </si>
  <si>
    <t>183,766, 410.80</t>
  </si>
  <si>
    <t>1241000000 MOBILIARIO Y EQUIPO DE ADMINISTRACIÓN</t>
  </si>
  <si>
    <t>1242000000 MOBILIARIO Y EQUIPO EDUCACIONAL Y RECREATIVO</t>
  </si>
  <si>
    <t>1243000000 EQUIPO E INSTRUMENTAL MÉDICO Y DE LABORATORIO</t>
  </si>
  <si>
    <t>2, 652, 787.20</t>
  </si>
  <si>
    <t>1244000000 EQUIPO DE TRANSPORTE</t>
  </si>
  <si>
    <t xml:space="preserve">2, 322, 935.36 </t>
  </si>
  <si>
    <t>1246000000 MAQUINARIA, OTROS EQUIPOS Y HERRAMIENTAS</t>
  </si>
  <si>
    <t>1250xxxxxx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</si>
  <si>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</si>
  <si>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</si>
  <si>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</si>
  <si>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 de 2015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</si>
  <si>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</si>
  <si>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</si>
  <si>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</si>
  <si>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</si>
  <si>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</si>
  <si>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</si>
  <si>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</si>
  <si>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</si>
  <si>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</si>
  <si>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</si>
  <si>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</si>
  <si>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</si>
  <si>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</si>
  <si>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</si>
  <si>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</si>
  <si>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</si>
  <si>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01 de Enero al 30 de Septiembre de 2015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</si>
  <si>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</si>
  <si>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</si>
  <si>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</si>
  <si>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</si>
  <si>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</si>
  <si>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</si>
  <si>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</si>
  <si>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</si>
  <si>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</si>
  <si>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</si>
  <si>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</si>
  <si>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</si>
  <si>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</si>
  <si>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</si>
  <si>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</si>
  <si>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</si>
  <si>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</si>
  <si>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</si>
  <si>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</si>
  <si>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</si>
  <si>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</si>
  <si>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</si>
  <si>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</si>
  <si>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</si>
  <si>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</si>
  <si>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</si>
  <si>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</si>
  <si>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</si>
  <si>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</si>
  <si>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</si>
  <si>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7000xxxxxx</t>
  </si>
  <si>
    <t>NOTAS DE GESTIÓN ADMINISTRATIVA</t>
  </si>
  <si>
    <t>Bajo protesta de decir verdad declaramos que los Estados Financieros y sus Notas son razonablemente correctos y responsabilidad del emisor</t>
  </si>
  <si>
    <t>SOFÍA AYALA RODRÍGUEZ</t>
  </si>
  <si>
    <t>JOSÉ EDUARDO ADRIÁN SORIA CRUZ</t>
  </si>
  <si>
    <t>RECTORA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</si>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</sst>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</cellStyleXfs>
  <cellXfs count="1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3" borderId="0" xfId="0" applyFont="1" applyFill="1"/>
    <xf numFmtId="0" fontId="4" fillId="0" borderId="0" xfId="0" applyFont="1" applyAlignment="1">
      <alignment horizontal="center"/>
    </xf>
    <xf numFmtId="43" fontId="3" fillId="0" borderId="0" xfId="1" applyFont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/>
    </xf>
    <xf numFmtId="43" fontId="2" fillId="3" borderId="2" xfId="1" applyFont="1" applyFill="1" applyBorder="1" applyAlignment="1"/>
    <xf numFmtId="0" fontId="2" fillId="3" borderId="2" xfId="0" applyNumberFormat="1" applyFont="1" applyFill="1" applyBorder="1" applyAlignment="1" applyProtection="1">
      <protection locked="0"/>
    </xf>
    <xf numFmtId="0" fontId="3" fillId="3" borderId="2" xfId="0" applyFont="1" applyFill="1" applyBorder="1"/>
    <xf numFmtId="0" fontId="5" fillId="3" borderId="2" xfId="0" applyFont="1" applyFill="1" applyBorder="1"/>
    <xf numFmtId="43" fontId="2" fillId="3" borderId="0" xfId="1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3" fillId="3" borderId="0" xfId="0" applyFont="1" applyFill="1" applyBorder="1"/>
    <xf numFmtId="0" fontId="5" fillId="3" borderId="0" xfId="0" applyFont="1" applyFill="1" applyBorder="1"/>
    <xf numFmtId="0" fontId="6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3" fontId="4" fillId="0" borderId="0" xfId="1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Border="1" applyAlignment="1">
      <alignment horizontal="left"/>
    </xf>
    <xf numFmtId="0" fontId="8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/>
    <xf numFmtId="49" fontId="2" fillId="2" borderId="3" xfId="0" applyNumberFormat="1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left"/>
    </xf>
    <xf numFmtId="43" fontId="4" fillId="3" borderId="5" xfId="1" applyFont="1" applyFill="1" applyBorder="1"/>
    <xf numFmtId="164" fontId="4" fillId="3" borderId="5" xfId="0" applyNumberFormat="1" applyFont="1" applyFill="1" applyBorder="1"/>
    <xf numFmtId="0" fontId="4" fillId="3" borderId="0" xfId="0" applyFont="1" applyFill="1"/>
    <xf numFmtId="49" fontId="2" fillId="3" borderId="6" xfId="0" applyNumberFormat="1" applyFont="1" applyFill="1" applyBorder="1" applyAlignment="1">
      <alignment horizontal="left"/>
    </xf>
    <xf numFmtId="43" fontId="3" fillId="3" borderId="7" xfId="1" applyFont="1" applyFill="1" applyBorder="1"/>
    <xf numFmtId="164" fontId="3" fillId="3" borderId="7" xfId="0" applyNumberFormat="1" applyFont="1" applyFill="1" applyBorder="1"/>
    <xf numFmtId="4" fontId="3" fillId="0" borderId="7" xfId="0" applyNumberFormat="1" applyFont="1" applyBorder="1"/>
    <xf numFmtId="0" fontId="3" fillId="0" borderId="0" xfId="0" applyFont="1"/>
    <xf numFmtId="0" fontId="3" fillId="0" borderId="6" xfId="0" applyFont="1" applyBorder="1"/>
    <xf numFmtId="49" fontId="2" fillId="3" borderId="7" xfId="0" applyNumberFormat="1" applyFont="1" applyFill="1" applyBorder="1" applyAlignment="1">
      <alignment horizontal="left"/>
    </xf>
    <xf numFmtId="44" fontId="3" fillId="0" borderId="7" xfId="2" applyFont="1" applyBorder="1"/>
    <xf numFmtId="164" fontId="4" fillId="3" borderId="7" xfId="0" applyNumberFormat="1" applyFont="1" applyFill="1" applyBorder="1"/>
    <xf numFmtId="0" fontId="3" fillId="3" borderId="8" xfId="0" applyFont="1" applyFill="1" applyBorder="1"/>
    <xf numFmtId="43" fontId="3" fillId="3" borderId="9" xfId="1" applyFont="1" applyFill="1" applyBorder="1"/>
    <xf numFmtId="164" fontId="3" fillId="3" borderId="8" xfId="0" applyNumberFormat="1" applyFont="1" applyFill="1" applyBorder="1"/>
    <xf numFmtId="0" fontId="3" fillId="3" borderId="10" xfId="0" applyFont="1" applyFill="1" applyBorder="1"/>
    <xf numFmtId="43" fontId="4" fillId="2" borderId="3" xfId="1" applyFont="1" applyFill="1" applyBorder="1"/>
    <xf numFmtId="0" fontId="3" fillId="2" borderId="3" xfId="0" applyFont="1" applyFill="1" applyBorder="1"/>
    <xf numFmtId="0" fontId="3" fillId="2" borderId="11" xfId="0" applyFont="1" applyFill="1" applyBorder="1"/>
    <xf numFmtId="49" fontId="2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/>
    <xf numFmtId="43" fontId="9" fillId="3" borderId="0" xfId="1" applyFont="1" applyFill="1" applyBorder="1"/>
    <xf numFmtId="43" fontId="3" fillId="3" borderId="0" xfId="1" applyFont="1" applyFill="1"/>
    <xf numFmtId="43" fontId="4" fillId="3" borderId="7" xfId="1" applyFont="1" applyFill="1" applyBorder="1"/>
    <xf numFmtId="0" fontId="3" fillId="0" borderId="7" xfId="0" applyFont="1" applyBorder="1"/>
    <xf numFmtId="4" fontId="3" fillId="0" borderId="0" xfId="0" applyNumberFormat="1" applyFont="1"/>
    <xf numFmtId="49" fontId="2" fillId="3" borderId="8" xfId="0" applyNumberFormat="1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left"/>
    </xf>
    <xf numFmtId="43" fontId="4" fillId="2" borderId="11" xfId="1" applyFont="1" applyFill="1" applyBorder="1"/>
    <xf numFmtId="164" fontId="3" fillId="2" borderId="3" xfId="0" applyNumberFormat="1" applyFont="1" applyFill="1" applyBorder="1"/>
    <xf numFmtId="43" fontId="3" fillId="2" borderId="11" xfId="1" applyFont="1" applyFill="1" applyBorder="1"/>
    <xf numFmtId="49" fontId="2" fillId="3" borderId="5" xfId="0" applyNumberFormat="1" applyFont="1" applyFill="1" applyBorder="1" applyAlignment="1">
      <alignment horizontal="left"/>
    </xf>
    <xf numFmtId="43" fontId="3" fillId="3" borderId="5" xfId="1" applyFont="1" applyFill="1" applyBorder="1"/>
    <xf numFmtId="164" fontId="3" fillId="3" borderId="5" xfId="0" applyNumberFormat="1" applyFont="1" applyFill="1" applyBorder="1"/>
    <xf numFmtId="49" fontId="2" fillId="2" borderId="3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43" fontId="2" fillId="3" borderId="0" xfId="1" applyFont="1" applyFill="1" applyBorder="1"/>
    <xf numFmtId="164" fontId="2" fillId="3" borderId="0" xfId="0" applyNumberFormat="1" applyFont="1" applyFill="1" applyBorder="1"/>
    <xf numFmtId="43" fontId="2" fillId="2" borderId="11" xfId="1" applyFont="1" applyFill="1" applyBorder="1"/>
    <xf numFmtId="164" fontId="2" fillId="2" borderId="3" xfId="0" applyNumberFormat="1" applyFont="1" applyFill="1" applyBorder="1"/>
    <xf numFmtId="43" fontId="4" fillId="3" borderId="4" xfId="1" applyFont="1" applyFill="1" applyBorder="1"/>
    <xf numFmtId="43" fontId="3" fillId="3" borderId="6" xfId="1" applyFont="1" applyFill="1" applyBorder="1"/>
    <xf numFmtId="4" fontId="4" fillId="0" borderId="6" xfId="0" applyNumberFormat="1" applyFont="1" applyBorder="1"/>
    <xf numFmtId="4" fontId="4" fillId="0" borderId="7" xfId="0" applyNumberFormat="1" applyFont="1" applyBorder="1"/>
    <xf numFmtId="0" fontId="4" fillId="2" borderId="5" xfId="3" applyFont="1" applyFill="1" applyBorder="1" applyAlignment="1">
      <alignment horizontal="left" vertical="center" wrapText="1"/>
    </xf>
    <xf numFmtId="43" fontId="4" fillId="2" borderId="5" xfId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wrapText="1"/>
    </xf>
    <xf numFmtId="43" fontId="3" fillId="0" borderId="5" xfId="1" applyFont="1" applyFill="1" applyBorder="1" applyAlignment="1">
      <alignment wrapText="1"/>
    </xf>
    <xf numFmtId="4" fontId="3" fillId="0" borderId="5" xfId="0" applyNumberFormat="1" applyFont="1" applyBorder="1" applyAlignment="1"/>
    <xf numFmtId="0" fontId="3" fillId="0" borderId="7" xfId="0" applyFont="1" applyFill="1" applyBorder="1" applyAlignment="1">
      <alignment wrapText="1"/>
    </xf>
    <xf numFmtId="43" fontId="3" fillId="0" borderId="7" xfId="1" applyFont="1" applyFill="1" applyBorder="1" applyAlignment="1">
      <alignment wrapText="1"/>
    </xf>
    <xf numFmtId="4" fontId="3" fillId="0" borderId="7" xfId="4" applyNumberFormat="1" applyFont="1" applyBorder="1" applyAlignment="1"/>
    <xf numFmtId="0" fontId="3" fillId="3" borderId="7" xfId="0" applyFont="1" applyFill="1" applyBorder="1"/>
    <xf numFmtId="4" fontId="3" fillId="0" borderId="14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49" fontId="3" fillId="0" borderId="7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7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2" borderId="11" xfId="1" applyFont="1" applyFill="1" applyBorder="1" applyAlignment="1">
      <alignment wrapText="1"/>
    </xf>
    <xf numFmtId="4" fontId="3" fillId="2" borderId="12" xfId="4" applyNumberFormat="1" applyFont="1" applyFill="1" applyBorder="1" applyAlignment="1">
      <alignment wrapText="1"/>
    </xf>
    <xf numFmtId="4" fontId="3" fillId="2" borderId="3" xfId="4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vertical="center"/>
    </xf>
    <xf numFmtId="0" fontId="3" fillId="0" borderId="8" xfId="0" applyFont="1" applyBorder="1"/>
    <xf numFmtId="43" fontId="3" fillId="0" borderId="7" xfId="1" applyFont="1" applyBorder="1"/>
    <xf numFmtId="0" fontId="4" fillId="2" borderId="3" xfId="3" applyFont="1" applyFill="1" applyBorder="1" applyAlignment="1">
      <alignment horizontal="lef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0" borderId="7" xfId="0" applyFont="1" applyBorder="1"/>
    <xf numFmtId="4" fontId="4" fillId="0" borderId="0" xfId="0" applyNumberFormat="1" applyFont="1"/>
    <xf numFmtId="43" fontId="4" fillId="3" borderId="14" xfId="1" applyFont="1" applyFill="1" applyBorder="1"/>
    <xf numFmtId="4" fontId="3" fillId="0" borderId="0" xfId="0" applyNumberFormat="1" applyFont="1" applyBorder="1"/>
    <xf numFmtId="0" fontId="4" fillId="2" borderId="5" xfId="3" applyFont="1" applyFill="1" applyBorder="1" applyAlignment="1">
      <alignment horizontal="center" vertical="center" wrapText="1"/>
    </xf>
    <xf numFmtId="4" fontId="4" fillId="2" borderId="5" xfId="4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/>
    <xf numFmtId="164" fontId="3" fillId="3" borderId="15" xfId="0" applyNumberFormat="1" applyFont="1" applyFill="1" applyBorder="1"/>
    <xf numFmtId="164" fontId="3" fillId="3" borderId="9" xfId="0" applyNumberFormat="1" applyFont="1" applyFill="1" applyBorder="1"/>
    <xf numFmtId="164" fontId="3" fillId="2" borderId="11" xfId="0" applyNumberFormat="1" applyFont="1" applyFill="1" applyBorder="1"/>
    <xf numFmtId="0" fontId="4" fillId="2" borderId="3" xfId="3" applyFont="1" applyFill="1" applyBorder="1" applyAlignment="1">
      <alignment horizontal="center" vertical="center" wrapText="1"/>
    </xf>
    <xf numFmtId="164" fontId="3" fillId="3" borderId="14" xfId="0" applyNumberFormat="1" applyFont="1" applyFill="1" applyBorder="1"/>
    <xf numFmtId="43" fontId="3" fillId="3" borderId="8" xfId="1" applyFont="1" applyFill="1" applyBorder="1"/>
    <xf numFmtId="164" fontId="3" fillId="3" borderId="2" xfId="0" applyNumberFormat="1" applyFont="1" applyFill="1" applyBorder="1"/>
    <xf numFmtId="164" fontId="4" fillId="3" borderId="14" xfId="0" applyNumberFormat="1" applyFont="1" applyFill="1" applyBorder="1"/>
    <xf numFmtId="0" fontId="4" fillId="0" borderId="6" xfId="0" applyFont="1" applyBorder="1"/>
    <xf numFmtId="4" fontId="4" fillId="0" borderId="0" xfId="0" applyNumberFormat="1" applyFont="1" applyBorder="1"/>
    <xf numFmtId="49" fontId="2" fillId="3" borderId="16" xfId="0" applyNumberFormat="1" applyFont="1" applyFill="1" applyBorder="1" applyAlignment="1">
      <alignment horizontal="left"/>
    </xf>
    <xf numFmtId="0" fontId="11" fillId="0" borderId="0" xfId="0" applyFont="1" applyBorder="1" applyAlignment="1">
      <alignment wrapText="1"/>
    </xf>
    <xf numFmtId="43" fontId="3" fillId="0" borderId="7" xfId="1" applyFont="1" applyFill="1" applyBorder="1" applyAlignment="1">
      <alignment horizontal="right"/>
    </xf>
    <xf numFmtId="0" fontId="11" fillId="0" borderId="7" xfId="0" applyFont="1" applyBorder="1" applyAlignment="1">
      <alignment wrapText="1"/>
    </xf>
    <xf numFmtId="43" fontId="3" fillId="3" borderId="15" xfId="1" applyFont="1" applyFill="1" applyBorder="1"/>
    <xf numFmtId="0" fontId="4" fillId="0" borderId="0" xfId="0" applyFont="1" applyAlignment="1">
      <alignment horizont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4" fontId="3" fillId="3" borderId="0" xfId="0" applyNumberFormat="1" applyFont="1" applyFill="1"/>
    <xf numFmtId="0" fontId="12" fillId="2" borderId="17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4" fontId="4" fillId="2" borderId="3" xfId="0" applyNumberFormat="1" applyFont="1" applyFill="1" applyBorder="1"/>
    <xf numFmtId="0" fontId="3" fillId="3" borderId="6" xfId="0" applyFont="1" applyFill="1" applyBorder="1"/>
    <xf numFmtId="0" fontId="3" fillId="3" borderId="0" xfId="0" applyFont="1" applyFill="1" applyBorder="1"/>
    <xf numFmtId="0" fontId="12" fillId="0" borderId="3" xfId="0" applyFont="1" applyBorder="1" applyAlignment="1">
      <alignment vertical="center" wrapText="1"/>
    </xf>
    <xf numFmtId="0" fontId="3" fillId="0" borderId="3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11" fillId="0" borderId="3" xfId="0" applyFont="1" applyBorder="1" applyAlignment="1">
      <alignment horizontal="left" vertical="center" indent="1"/>
    </xf>
    <xf numFmtId="0" fontId="11" fillId="3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4" fontId="12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43" fontId="12" fillId="2" borderId="3" xfId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3" fillId="3" borderId="10" xfId="1" applyFont="1" applyFill="1" applyBorder="1"/>
    <xf numFmtId="164" fontId="2" fillId="2" borderId="11" xfId="0" applyNumberFormat="1" applyFont="1" applyFill="1" applyBorder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3" fillId="3" borderId="0" xfId="0" applyFont="1" applyFill="1"/>
    <xf numFmtId="43" fontId="13" fillId="3" borderId="0" xfId="1" applyFont="1" applyFill="1"/>
  </cellXfs>
  <cellStyles count="5">
    <cellStyle name="Millares" xfId="1" builtinId="3"/>
    <cellStyle name="Millares 2" xfId="4"/>
    <cellStyle name="Moneda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1514475</xdr:colOff>
      <xdr:row>2</xdr:row>
      <xdr:rowOff>180974</xdr:rowOff>
    </xdr:to>
    <xdr:pic>
      <xdr:nvPicPr>
        <xdr:cNvPr id="2" name="2 Imagen" descr="logo curvas corel V1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466850" cy="561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2694476</xdr:colOff>
      <xdr:row>49</xdr:row>
      <xdr:rowOff>152400</xdr:rowOff>
    </xdr:from>
    <xdr:ext cx="3240694" cy="464052"/>
    <xdr:sp macro="" textlink="">
      <xdr:nvSpPr>
        <xdr:cNvPr id="3" name="Rectángulo 2"/>
        <xdr:cNvSpPr/>
      </xdr:nvSpPr>
      <xdr:spPr>
        <a:xfrm>
          <a:off x="2694476" y="839152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</a:p>
      </xdr:txBody>
    </xdr:sp>
    <xdr:clientData/>
  </xdr:oneCellAnchor>
  <xdr:oneCellAnchor>
    <xdr:from>
      <xdr:col>0</xdr:col>
      <xdr:colOff>1323975</xdr:colOff>
      <xdr:row>59</xdr:row>
      <xdr:rowOff>171450</xdr:rowOff>
    </xdr:from>
    <xdr:ext cx="3240694" cy="464052"/>
    <xdr:sp macro="" textlink="">
      <xdr:nvSpPr>
        <xdr:cNvPr id="4" name="Rectángulo 3"/>
        <xdr:cNvSpPr/>
      </xdr:nvSpPr>
      <xdr:spPr>
        <a:xfrm>
          <a:off x="1323975" y="1033462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3124200</xdr:colOff>
      <xdr:row>69</xdr:row>
      <xdr:rowOff>123825</xdr:rowOff>
    </xdr:from>
    <xdr:ext cx="3240694" cy="464052"/>
    <xdr:sp macro="" textlink="">
      <xdr:nvSpPr>
        <xdr:cNvPr id="5" name="Rectángulo 4"/>
        <xdr:cNvSpPr/>
      </xdr:nvSpPr>
      <xdr:spPr>
        <a:xfrm>
          <a:off x="3124200" y="12220575"/>
          <a:ext cx="3240694" cy="464052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1619250</xdr:colOff>
      <xdr:row>76</xdr:row>
      <xdr:rowOff>19050</xdr:rowOff>
    </xdr:from>
    <xdr:ext cx="3240694" cy="276225"/>
    <xdr:sp macro="" textlink="">
      <xdr:nvSpPr>
        <xdr:cNvPr id="6" name="Rectángulo 5"/>
        <xdr:cNvSpPr/>
      </xdr:nvSpPr>
      <xdr:spPr>
        <a:xfrm>
          <a:off x="1619250" y="1351597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2695575</xdr:colOff>
      <xdr:row>126</xdr:row>
      <xdr:rowOff>142875</xdr:rowOff>
    </xdr:from>
    <xdr:ext cx="3240694" cy="276225"/>
    <xdr:sp macro="" textlink="">
      <xdr:nvSpPr>
        <xdr:cNvPr id="7" name="Rectángulo 6"/>
        <xdr:cNvSpPr/>
      </xdr:nvSpPr>
      <xdr:spPr>
        <a:xfrm>
          <a:off x="2695575" y="2205037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523875</xdr:colOff>
      <xdr:row>136</xdr:row>
      <xdr:rowOff>19050</xdr:rowOff>
    </xdr:from>
    <xdr:ext cx="3240694" cy="276225"/>
    <xdr:sp macro="" textlink="">
      <xdr:nvSpPr>
        <xdr:cNvPr id="8" name="Rectángulo 7"/>
        <xdr:cNvSpPr/>
      </xdr:nvSpPr>
      <xdr:spPr>
        <a:xfrm>
          <a:off x="523875" y="2366010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1143000</xdr:colOff>
      <xdr:row>143</xdr:row>
      <xdr:rowOff>57150</xdr:rowOff>
    </xdr:from>
    <xdr:ext cx="3240694" cy="276225"/>
    <xdr:sp macro="" textlink="">
      <xdr:nvSpPr>
        <xdr:cNvPr id="9" name="Rectángulo 8"/>
        <xdr:cNvSpPr/>
      </xdr:nvSpPr>
      <xdr:spPr>
        <a:xfrm>
          <a:off x="1143000" y="2501265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1876425</xdr:colOff>
      <xdr:row>185</xdr:row>
      <xdr:rowOff>114300</xdr:rowOff>
    </xdr:from>
    <xdr:ext cx="3240694" cy="276225"/>
    <xdr:sp macro="" textlink="">
      <xdr:nvSpPr>
        <xdr:cNvPr id="10" name="Rectángulo 9"/>
        <xdr:cNvSpPr/>
      </xdr:nvSpPr>
      <xdr:spPr>
        <a:xfrm>
          <a:off x="1876425" y="3208972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1838325</xdr:colOff>
      <xdr:row>193</xdr:row>
      <xdr:rowOff>66675</xdr:rowOff>
    </xdr:from>
    <xdr:ext cx="3240694" cy="276225"/>
    <xdr:sp macro="" textlink="">
      <xdr:nvSpPr>
        <xdr:cNvPr id="11" name="Rectángulo 10"/>
        <xdr:cNvSpPr/>
      </xdr:nvSpPr>
      <xdr:spPr>
        <a:xfrm>
          <a:off x="1838325" y="3343275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1847850</xdr:colOff>
      <xdr:row>200</xdr:row>
      <xdr:rowOff>28575</xdr:rowOff>
    </xdr:from>
    <xdr:ext cx="3240694" cy="276225"/>
    <xdr:sp macro="" textlink="">
      <xdr:nvSpPr>
        <xdr:cNvPr id="12" name="Rectángulo 11"/>
        <xdr:cNvSpPr/>
      </xdr:nvSpPr>
      <xdr:spPr>
        <a:xfrm>
          <a:off x="1847850" y="3471862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1866900</xdr:colOff>
      <xdr:row>256</xdr:row>
      <xdr:rowOff>85725</xdr:rowOff>
    </xdr:from>
    <xdr:ext cx="3240694" cy="276225"/>
    <xdr:sp macro="" textlink="">
      <xdr:nvSpPr>
        <xdr:cNvPr id="13" name="Rectángulo 12"/>
        <xdr:cNvSpPr/>
      </xdr:nvSpPr>
      <xdr:spPr>
        <a:xfrm>
          <a:off x="1866900" y="44272200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oneCellAnchor>
    <xdr:from>
      <xdr:col>0</xdr:col>
      <xdr:colOff>2028825</xdr:colOff>
      <xdr:row>472</xdr:row>
      <xdr:rowOff>85725</xdr:rowOff>
    </xdr:from>
    <xdr:ext cx="3240694" cy="276225"/>
    <xdr:sp macro="" textlink="">
      <xdr:nvSpPr>
        <xdr:cNvPr id="14" name="Rectángulo 13"/>
        <xdr:cNvSpPr/>
      </xdr:nvSpPr>
      <xdr:spPr>
        <a:xfrm>
          <a:off x="2028825" y="80476725"/>
          <a:ext cx="3240694" cy="2762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 smtClean="0">
              <a:ln w="0"/>
              <a:solidFill>
                <a:sysClr val="windowText" lastClr="000000"/>
              </a:solidFill>
              <a:effectLst>
                <a:outerShdw blurRad="38100" dist="19050" dir="2700000" algn="tl" rotWithShape="0">
                  <a:sysClr val="windowText" lastClr="000000">
                    <a:alpha val="40000"/>
                  </a:sys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FRON%20PAPELES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. Bursatiles"/>
      <sheetName val="Rel Ctas Banc"/>
      <sheetName val="Relación de Bienes Muebles"/>
      <sheetName val="Relación de Bienes Inmue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 t="str">
            <v>UNIVERSIDAD TECNOLÓGICA DE SAN MIGUEL DE ALLENDE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4"/>
  <sheetViews>
    <sheetView showGridLines="0" tabSelected="1" view="pageBreakPreview" topLeftCell="A39" zoomScale="60" zoomScaleNormal="100" workbookViewId="0">
      <selection activeCell="E488" sqref="E488"/>
    </sheetView>
  </sheetViews>
  <sheetFormatPr baseColWidth="10" defaultRowHeight="11.25" x14ac:dyDescent="0.2"/>
  <cols>
    <col min="1" max="1" width="61.85546875" style="167" customWidth="1"/>
    <col min="2" max="2" width="16.42578125" style="168" bestFit="1" customWidth="1"/>
    <col min="3" max="3" width="17.140625" style="167" customWidth="1"/>
    <col min="4" max="4" width="20.7109375" style="167" customWidth="1"/>
    <col min="5" max="5" width="17.140625" style="167" customWidth="1"/>
    <col min="6" max="6" width="14.85546875" style="167" bestFit="1" customWidth="1"/>
    <col min="7" max="16384" width="11.42578125" style="167"/>
  </cols>
  <sheetData>
    <row r="1" spans="1:6" s="4" customFormat="1" ht="4.5" customHeight="1" x14ac:dyDescent="0.2">
      <c r="A1" s="1"/>
      <c r="B1" s="2"/>
      <c r="C1" s="2"/>
      <c r="D1" s="2"/>
      <c r="E1" s="2"/>
      <c r="F1" s="3"/>
    </row>
    <row r="2" spans="1:6" s="4" customFormat="1" ht="12.75" x14ac:dyDescent="0.2">
      <c r="A2" s="1" t="s">
        <v>0</v>
      </c>
      <c r="B2" s="2"/>
      <c r="C2" s="2"/>
      <c r="D2" s="2"/>
      <c r="E2" s="2"/>
      <c r="F2" s="2"/>
    </row>
    <row r="3" spans="1:6" s="4" customFormat="1" ht="24" customHeight="1" x14ac:dyDescent="0.2">
      <c r="A3" s="1" t="s">
        <v>1</v>
      </c>
      <c r="B3" s="2"/>
      <c r="C3" s="2"/>
      <c r="D3" s="2"/>
      <c r="E3" s="2"/>
      <c r="F3" s="2"/>
    </row>
    <row r="4" spans="1:6" s="4" customFormat="1" ht="12.75" x14ac:dyDescent="0.2">
      <c r="A4" s="5"/>
      <c r="B4" s="6"/>
      <c r="C4" s="7"/>
      <c r="D4" s="7"/>
      <c r="E4" s="7"/>
    </row>
    <row r="5" spans="1:6" s="4" customFormat="1" ht="12.75" x14ac:dyDescent="0.2">
      <c r="A5" s="8" t="s">
        <v>2</v>
      </c>
      <c r="B5" s="9" t="str">
        <f>[1]COG!$D$5</f>
        <v>UNIVERSIDAD TECNOLÓGICA DE SAN MIGUEL DE ALLENDE</v>
      </c>
      <c r="C5" s="10"/>
      <c r="D5" s="11"/>
      <c r="E5" s="12"/>
    </row>
    <row r="6" spans="1:6" s="4" customFormat="1" ht="12.75" x14ac:dyDescent="0.2">
      <c r="A6" s="8"/>
      <c r="B6" s="13"/>
      <c r="C6" s="14"/>
      <c r="D6" s="15"/>
      <c r="E6" s="16"/>
    </row>
    <row r="7" spans="1:6" s="4" customFormat="1" ht="12.75" x14ac:dyDescent="0.2">
      <c r="A7" s="8"/>
      <c r="B7" s="13"/>
      <c r="C7" s="14"/>
      <c r="D7" s="15"/>
      <c r="E7" s="16"/>
    </row>
    <row r="8" spans="1:6" s="4" customFormat="1" ht="12.75" x14ac:dyDescent="0.2">
      <c r="A8" s="17" t="s">
        <v>3</v>
      </c>
      <c r="B8" s="17"/>
      <c r="C8" s="17"/>
      <c r="D8" s="17"/>
      <c r="E8" s="17"/>
    </row>
    <row r="9" spans="1:6" s="4" customFormat="1" ht="12.75" x14ac:dyDescent="0.2">
      <c r="A9" s="18"/>
      <c r="B9" s="13"/>
      <c r="C9" s="14"/>
      <c r="D9" s="15"/>
      <c r="E9" s="16"/>
    </row>
    <row r="10" spans="1:6" s="4" customFormat="1" ht="12.75" x14ac:dyDescent="0.2">
      <c r="A10" s="19" t="s">
        <v>4</v>
      </c>
      <c r="B10" s="20"/>
      <c r="C10" s="7"/>
      <c r="D10" s="7"/>
      <c r="E10" s="7"/>
    </row>
    <row r="11" spans="1:6" s="4" customFormat="1" ht="12.75" x14ac:dyDescent="0.2">
      <c r="A11" s="21"/>
      <c r="B11" s="6"/>
      <c r="C11" s="7"/>
      <c r="D11" s="7"/>
      <c r="E11" s="7"/>
    </row>
    <row r="12" spans="1:6" s="4" customFormat="1" ht="12.75" x14ac:dyDescent="0.2">
      <c r="A12" s="22" t="s">
        <v>5</v>
      </c>
      <c r="B12" s="6"/>
      <c r="C12" s="7"/>
      <c r="D12" s="7"/>
      <c r="E12" s="7"/>
    </row>
    <row r="13" spans="1:6" s="4" customFormat="1" ht="12.75" x14ac:dyDescent="0.2">
      <c r="B13" s="6"/>
    </row>
    <row r="14" spans="1:6" s="4" customFormat="1" ht="12.75" x14ac:dyDescent="0.2">
      <c r="A14" s="23" t="s">
        <v>6</v>
      </c>
      <c r="B14" s="24"/>
      <c r="C14" s="15"/>
      <c r="D14" s="15"/>
    </row>
    <row r="15" spans="1:6" s="4" customFormat="1" ht="12.75" x14ac:dyDescent="0.2">
      <c r="A15" s="25"/>
      <c r="B15" s="24"/>
      <c r="C15" s="15"/>
      <c r="D15" s="15"/>
    </row>
    <row r="16" spans="1:6" s="4" customFormat="1" ht="20.25" customHeight="1" x14ac:dyDescent="0.2">
      <c r="A16" s="26" t="s">
        <v>7</v>
      </c>
      <c r="B16" s="27" t="s">
        <v>8</v>
      </c>
      <c r="C16" s="28" t="s">
        <v>9</v>
      </c>
      <c r="D16" s="28" t="s">
        <v>10</v>
      </c>
    </row>
    <row r="17" spans="1:4" s="32" customFormat="1" ht="12.75" x14ac:dyDescent="0.2">
      <c r="A17" s="29" t="s">
        <v>11</v>
      </c>
      <c r="B17" s="30">
        <v>0</v>
      </c>
      <c r="C17" s="31">
        <v>0</v>
      </c>
      <c r="D17" s="31">
        <v>0</v>
      </c>
    </row>
    <row r="18" spans="1:4" s="4" customFormat="1" ht="12.75" x14ac:dyDescent="0.2">
      <c r="A18" s="33"/>
      <c r="B18" s="34"/>
      <c r="C18" s="35">
        <v>0</v>
      </c>
      <c r="D18" s="35">
        <v>0</v>
      </c>
    </row>
    <row r="19" spans="1:4" s="4" customFormat="1" ht="12.75" x14ac:dyDescent="0.2">
      <c r="A19" s="33" t="s">
        <v>12</v>
      </c>
      <c r="B19" s="36">
        <f>SUM(B20:B30)</f>
        <v>44563938.120000005</v>
      </c>
      <c r="C19" s="35">
        <v>0</v>
      </c>
      <c r="D19" s="35">
        <v>0</v>
      </c>
    </row>
    <row r="20" spans="1:4" s="4" customFormat="1" ht="12.75" x14ac:dyDescent="0.2">
      <c r="A20" s="37" t="s">
        <v>13</v>
      </c>
      <c r="B20" s="36">
        <v>12798178.890000001</v>
      </c>
      <c r="C20" s="35"/>
      <c r="D20" s="35"/>
    </row>
    <row r="21" spans="1:4" s="4" customFormat="1" ht="12.75" x14ac:dyDescent="0.2">
      <c r="A21" s="37" t="s">
        <v>14</v>
      </c>
      <c r="B21" s="36">
        <v>14977721.1</v>
      </c>
      <c r="C21" s="35"/>
      <c r="D21" s="35"/>
    </row>
    <row r="22" spans="1:4" s="4" customFormat="1" ht="12.75" x14ac:dyDescent="0.2">
      <c r="A22" s="37" t="s">
        <v>15</v>
      </c>
      <c r="B22" s="36">
        <v>6280803.1699999999</v>
      </c>
      <c r="C22" s="35"/>
      <c r="D22" s="35"/>
    </row>
    <row r="23" spans="1:4" s="4" customFormat="1" ht="12.75" x14ac:dyDescent="0.2">
      <c r="A23" s="37" t="s">
        <v>16</v>
      </c>
      <c r="B23" s="36">
        <v>60375.21</v>
      </c>
      <c r="C23" s="35"/>
      <c r="D23" s="35"/>
    </row>
    <row r="24" spans="1:4" s="4" customFormat="1" ht="12.75" x14ac:dyDescent="0.2">
      <c r="A24" s="37" t="s">
        <v>17</v>
      </c>
      <c r="B24" s="36">
        <v>995013.37</v>
      </c>
      <c r="C24" s="35"/>
      <c r="D24" s="35"/>
    </row>
    <row r="25" spans="1:4" s="4" customFormat="1" ht="12.75" x14ac:dyDescent="0.2">
      <c r="A25" s="37" t="s">
        <v>18</v>
      </c>
      <c r="B25" s="36">
        <v>6018176.1699999999</v>
      </c>
      <c r="C25" s="35"/>
      <c r="D25" s="35"/>
    </row>
    <row r="26" spans="1:4" s="4" customFormat="1" ht="12.75" x14ac:dyDescent="0.2">
      <c r="A26" s="37" t="s">
        <v>19</v>
      </c>
      <c r="B26" s="36">
        <v>78993.509999999995</v>
      </c>
      <c r="C26" s="35"/>
      <c r="D26" s="35"/>
    </row>
    <row r="27" spans="1:4" s="4" customFormat="1" ht="12.75" x14ac:dyDescent="0.2">
      <c r="A27" s="37" t="s">
        <v>20</v>
      </c>
      <c r="B27" s="36">
        <v>154741.20000000001</v>
      </c>
      <c r="C27" s="35"/>
      <c r="D27" s="35"/>
    </row>
    <row r="28" spans="1:4" s="4" customFormat="1" ht="12.75" x14ac:dyDescent="0.2">
      <c r="A28" s="37" t="s">
        <v>21</v>
      </c>
      <c r="B28" s="36">
        <v>2951529.68</v>
      </c>
      <c r="C28" s="35"/>
      <c r="D28" s="35"/>
    </row>
    <row r="29" spans="1:4" s="4" customFormat="1" ht="12.75" x14ac:dyDescent="0.2">
      <c r="A29" s="37" t="s">
        <v>22</v>
      </c>
      <c r="B29" s="36">
        <v>228082.79</v>
      </c>
      <c r="C29" s="35"/>
      <c r="D29" s="35"/>
    </row>
    <row r="30" spans="1:4" s="4" customFormat="1" ht="12.75" x14ac:dyDescent="0.2">
      <c r="A30" s="37" t="s">
        <v>23</v>
      </c>
      <c r="B30" s="36">
        <v>20323.03</v>
      </c>
      <c r="C30" s="35"/>
      <c r="D30" s="35"/>
    </row>
    <row r="31" spans="1:4" s="4" customFormat="1" ht="12.75" x14ac:dyDescent="0.2">
      <c r="A31" s="38"/>
      <c r="B31" s="36"/>
      <c r="C31" s="35"/>
      <c r="D31" s="35"/>
    </row>
    <row r="32" spans="1:4" s="32" customFormat="1" ht="12.75" x14ac:dyDescent="0.2">
      <c r="A32" s="39" t="s">
        <v>24</v>
      </c>
      <c r="B32" s="40">
        <v>0</v>
      </c>
      <c r="C32" s="41"/>
      <c r="D32" s="41"/>
    </row>
    <row r="33" spans="1:4" s="4" customFormat="1" ht="12.75" x14ac:dyDescent="0.2">
      <c r="A33" s="42"/>
      <c r="B33" s="43"/>
      <c r="C33" s="44">
        <v>0</v>
      </c>
      <c r="D33" s="44">
        <v>0</v>
      </c>
    </row>
    <row r="34" spans="1:4" s="4" customFormat="1" ht="12.75" x14ac:dyDescent="0.2">
      <c r="A34" s="45"/>
      <c r="B34" s="46">
        <f>SUM(B17+B19+B32)</f>
        <v>44563938.120000005</v>
      </c>
      <c r="C34" s="47"/>
      <c r="D34" s="48"/>
    </row>
    <row r="35" spans="1:4" s="4" customFormat="1" ht="12.75" x14ac:dyDescent="0.2">
      <c r="A35" s="49"/>
      <c r="B35" s="24"/>
      <c r="C35" s="50"/>
      <c r="D35" s="50"/>
    </row>
    <row r="36" spans="1:4" s="4" customFormat="1" ht="12.75" x14ac:dyDescent="0.2">
      <c r="A36" s="25"/>
      <c r="B36" s="24"/>
      <c r="C36" s="15"/>
      <c r="D36" s="15"/>
    </row>
    <row r="37" spans="1:4" s="4" customFormat="1" ht="12.75" x14ac:dyDescent="0.2">
      <c r="A37" s="25"/>
      <c r="B37" s="24"/>
      <c r="C37" s="15"/>
      <c r="D37" s="15"/>
    </row>
    <row r="38" spans="1:4" s="4" customFormat="1" ht="12.75" x14ac:dyDescent="0.2">
      <c r="A38" s="25"/>
      <c r="B38" s="24"/>
      <c r="C38" s="15"/>
      <c r="D38" s="15"/>
    </row>
    <row r="39" spans="1:4" s="4" customFormat="1" ht="12.75" x14ac:dyDescent="0.2">
      <c r="A39" s="23" t="s">
        <v>25</v>
      </c>
      <c r="B39" s="51"/>
      <c r="C39" s="15"/>
      <c r="D39" s="15"/>
    </row>
    <row r="40" spans="1:4" s="4" customFormat="1" ht="12.75" x14ac:dyDescent="0.2">
      <c r="B40" s="52"/>
    </row>
    <row r="41" spans="1:4" s="4" customFormat="1" ht="18.75" customHeight="1" x14ac:dyDescent="0.2">
      <c r="A41" s="26" t="s">
        <v>26</v>
      </c>
      <c r="B41" s="27" t="s">
        <v>8</v>
      </c>
      <c r="C41" s="28" t="s">
        <v>27</v>
      </c>
      <c r="D41" s="28" t="s">
        <v>28</v>
      </c>
    </row>
    <row r="42" spans="1:4" s="32" customFormat="1" ht="12.75" x14ac:dyDescent="0.2">
      <c r="A42" s="39" t="s">
        <v>29</v>
      </c>
      <c r="B42" s="53">
        <f>SUM(B43:B44)</f>
        <v>38465.75</v>
      </c>
      <c r="C42" s="41"/>
      <c r="D42" s="31">
        <f>D43</f>
        <v>292909.42</v>
      </c>
    </row>
    <row r="43" spans="1:4" s="4" customFormat="1" ht="12.75" x14ac:dyDescent="0.2">
      <c r="A43" s="54" t="s">
        <v>30</v>
      </c>
      <c r="B43" s="55">
        <v>38465.75</v>
      </c>
      <c r="C43" s="35"/>
      <c r="D43" s="36">
        <v>292909.42</v>
      </c>
    </row>
    <row r="44" spans="1:4" s="4" customFormat="1" ht="12.75" x14ac:dyDescent="0.2">
      <c r="A44" s="39"/>
      <c r="B44" s="34"/>
      <c r="C44" s="35"/>
      <c r="D44" s="35"/>
    </row>
    <row r="45" spans="1:4" s="32" customFormat="1" ht="14.25" customHeight="1" x14ac:dyDescent="0.2">
      <c r="A45" s="39" t="s">
        <v>31</v>
      </c>
      <c r="B45" s="53">
        <v>0</v>
      </c>
      <c r="C45" s="41"/>
      <c r="D45" s="53">
        <v>0</v>
      </c>
    </row>
    <row r="46" spans="1:4" s="4" customFormat="1" ht="14.25" customHeight="1" x14ac:dyDescent="0.2">
      <c r="A46" s="56"/>
      <c r="B46" s="34"/>
      <c r="C46" s="35"/>
      <c r="D46" s="44"/>
    </row>
    <row r="47" spans="1:4" s="4" customFormat="1" ht="14.25" customHeight="1" x14ac:dyDescent="0.2">
      <c r="A47" s="57"/>
      <c r="B47" s="58">
        <f>SUM(B42+B45)</f>
        <v>38465.75</v>
      </c>
      <c r="C47" s="59"/>
      <c r="D47" s="59">
        <f>D42</f>
        <v>292909.42</v>
      </c>
    </row>
    <row r="48" spans="1:4" s="4" customFormat="1" ht="14.25" customHeight="1" x14ac:dyDescent="0.2">
      <c r="B48" s="52"/>
    </row>
    <row r="49" spans="1:5" s="4" customFormat="1" ht="14.25" customHeight="1" x14ac:dyDescent="0.2">
      <c r="B49" s="52"/>
    </row>
    <row r="50" spans="1:5" s="4" customFormat="1" ht="23.25" customHeight="1" x14ac:dyDescent="0.2">
      <c r="A50" s="26" t="s">
        <v>32</v>
      </c>
      <c r="B50" s="27" t="s">
        <v>8</v>
      </c>
      <c r="C50" s="28" t="s">
        <v>33</v>
      </c>
      <c r="D50" s="28" t="s">
        <v>34</v>
      </c>
      <c r="E50" s="28" t="s">
        <v>35</v>
      </c>
    </row>
    <row r="51" spans="1:5" s="4" customFormat="1" ht="14.25" customHeight="1" x14ac:dyDescent="0.2">
      <c r="A51" s="39" t="s">
        <v>36</v>
      </c>
      <c r="B51" s="34"/>
      <c r="C51" s="35"/>
      <c r="D51" s="35"/>
      <c r="E51" s="35"/>
    </row>
    <row r="52" spans="1:5" s="4" customFormat="1" ht="14.25" customHeight="1" x14ac:dyDescent="0.2">
      <c r="A52" s="39"/>
      <c r="B52" s="34"/>
      <c r="C52" s="35"/>
      <c r="D52" s="35"/>
      <c r="E52" s="35"/>
    </row>
    <row r="53" spans="1:5" s="4" customFormat="1" ht="14.25" customHeight="1" x14ac:dyDescent="0.2">
      <c r="A53" s="39" t="s">
        <v>37</v>
      </c>
      <c r="B53" s="34"/>
      <c r="C53" s="35"/>
      <c r="D53" s="35"/>
      <c r="E53" s="35"/>
    </row>
    <row r="54" spans="1:5" s="4" customFormat="1" ht="14.25" customHeight="1" x14ac:dyDescent="0.2">
      <c r="A54" s="56"/>
      <c r="B54" s="34"/>
      <c r="C54" s="35"/>
      <c r="D54" s="35"/>
      <c r="E54" s="35"/>
    </row>
    <row r="55" spans="1:5" s="4" customFormat="1" ht="14.25" customHeight="1" x14ac:dyDescent="0.2">
      <c r="A55" s="57"/>
      <c r="B55" s="60"/>
      <c r="C55" s="59"/>
      <c r="D55" s="59"/>
      <c r="E55" s="59"/>
    </row>
    <row r="56" spans="1:5" s="4" customFormat="1" ht="14.25" customHeight="1" x14ac:dyDescent="0.2">
      <c r="B56" s="52"/>
    </row>
    <row r="57" spans="1:5" s="4" customFormat="1" ht="14.25" customHeight="1" x14ac:dyDescent="0.2">
      <c r="B57" s="52"/>
    </row>
    <row r="58" spans="1:5" s="4" customFormat="1" ht="14.25" customHeight="1" x14ac:dyDescent="0.2">
      <c r="A58" s="23" t="s">
        <v>38</v>
      </c>
      <c r="B58" s="52"/>
    </row>
    <row r="59" spans="1:5" s="4" customFormat="1" ht="14.25" customHeight="1" x14ac:dyDescent="0.2">
      <c r="A59" s="32"/>
      <c r="B59" s="52"/>
    </row>
    <row r="60" spans="1:5" s="4" customFormat="1" ht="24" customHeight="1" x14ac:dyDescent="0.2">
      <c r="A60" s="26" t="s">
        <v>39</v>
      </c>
      <c r="B60" s="27" t="s">
        <v>8</v>
      </c>
      <c r="C60" s="28" t="s">
        <v>40</v>
      </c>
    </row>
    <row r="61" spans="1:5" s="4" customFormat="1" ht="14.25" customHeight="1" x14ac:dyDescent="0.2">
      <c r="A61" s="61" t="s">
        <v>41</v>
      </c>
      <c r="B61" s="62"/>
      <c r="C61" s="63">
        <v>0</v>
      </c>
    </row>
    <row r="62" spans="1:5" s="4" customFormat="1" ht="14.25" customHeight="1" x14ac:dyDescent="0.2">
      <c r="A62" s="39"/>
      <c r="B62" s="34"/>
      <c r="C62" s="35">
        <v>0</v>
      </c>
    </row>
    <row r="63" spans="1:5" s="4" customFormat="1" ht="14.25" customHeight="1" x14ac:dyDescent="0.2">
      <c r="A63" s="39" t="s">
        <v>42</v>
      </c>
      <c r="B63" s="34"/>
      <c r="C63" s="35"/>
    </row>
    <row r="64" spans="1:5" s="4" customFormat="1" ht="14.25" customHeight="1" x14ac:dyDescent="0.2">
      <c r="A64" s="56"/>
      <c r="B64" s="34"/>
      <c r="C64" s="35"/>
    </row>
    <row r="65" spans="1:6" s="4" customFormat="1" ht="14.25" customHeight="1" x14ac:dyDescent="0.2">
      <c r="A65" s="57"/>
      <c r="B65" s="60"/>
      <c r="C65" s="59">
        <v>0</v>
      </c>
    </row>
    <row r="66" spans="1:6" s="4" customFormat="1" ht="14.25" customHeight="1" x14ac:dyDescent="0.2">
      <c r="A66" s="49"/>
      <c r="B66" s="24"/>
      <c r="C66" s="50"/>
    </row>
    <row r="67" spans="1:6" s="4" customFormat="1" ht="14.25" customHeight="1" x14ac:dyDescent="0.2">
      <c r="B67" s="52"/>
    </row>
    <row r="68" spans="1:6" s="4" customFormat="1" ht="14.25" customHeight="1" x14ac:dyDescent="0.2">
      <c r="A68" s="23" t="s">
        <v>43</v>
      </c>
      <c r="B68" s="52"/>
    </row>
    <row r="69" spans="1:6" s="4" customFormat="1" ht="14.25" customHeight="1" x14ac:dyDescent="0.2">
      <c r="A69" s="32"/>
      <c r="B69" s="52"/>
    </row>
    <row r="70" spans="1:6" s="4" customFormat="1" ht="27.75" customHeight="1" x14ac:dyDescent="0.2">
      <c r="A70" s="26" t="s">
        <v>44</v>
      </c>
      <c r="B70" s="27" t="s">
        <v>8</v>
      </c>
      <c r="C70" s="28" t="s">
        <v>9</v>
      </c>
      <c r="D70" s="28" t="s">
        <v>45</v>
      </c>
      <c r="E70" s="64" t="s">
        <v>46</v>
      </c>
      <c r="F70" s="28" t="s">
        <v>47</v>
      </c>
    </row>
    <row r="71" spans="1:6" s="4" customFormat="1" ht="14.25" customHeight="1" x14ac:dyDescent="0.2">
      <c r="A71" s="39" t="s">
        <v>48</v>
      </c>
      <c r="B71" s="62"/>
      <c r="C71" s="50">
        <v>0</v>
      </c>
      <c r="D71" s="63">
        <v>0</v>
      </c>
      <c r="E71" s="50">
        <v>0</v>
      </c>
      <c r="F71" s="63">
        <v>0</v>
      </c>
    </row>
    <row r="72" spans="1:6" s="4" customFormat="1" ht="14.25" customHeight="1" x14ac:dyDescent="0.2">
      <c r="A72" s="39"/>
      <c r="B72" s="34"/>
      <c r="C72" s="50">
        <v>0</v>
      </c>
      <c r="D72" s="35">
        <v>0</v>
      </c>
      <c r="E72" s="50">
        <v>0</v>
      </c>
      <c r="F72" s="35">
        <v>0</v>
      </c>
    </row>
    <row r="73" spans="1:6" s="4" customFormat="1" ht="14.25" customHeight="1" x14ac:dyDescent="0.2">
      <c r="A73" s="56"/>
      <c r="B73" s="34"/>
      <c r="C73" s="50">
        <v>0</v>
      </c>
      <c r="D73" s="35">
        <v>0</v>
      </c>
      <c r="E73" s="50">
        <v>0</v>
      </c>
      <c r="F73" s="35">
        <v>0</v>
      </c>
    </row>
    <row r="74" spans="1:6" s="4" customFormat="1" ht="14.25" customHeight="1" x14ac:dyDescent="0.2">
      <c r="A74" s="57"/>
      <c r="B74" s="60"/>
      <c r="C74" s="65">
        <v>0</v>
      </c>
      <c r="D74" s="59">
        <v>0</v>
      </c>
      <c r="E74" s="65">
        <v>0</v>
      </c>
      <c r="F74" s="59">
        <v>0</v>
      </c>
    </row>
    <row r="75" spans="1:6" s="4" customFormat="1" ht="12.75" x14ac:dyDescent="0.2">
      <c r="A75" s="49"/>
      <c r="B75" s="66"/>
      <c r="C75" s="67">
        <v>0</v>
      </c>
      <c r="D75" s="67">
        <v>0</v>
      </c>
      <c r="E75" s="67">
        <v>0</v>
      </c>
      <c r="F75" s="67">
        <v>0</v>
      </c>
    </row>
    <row r="76" spans="1:6" s="4" customFormat="1" ht="12.75" x14ac:dyDescent="0.2">
      <c r="A76" s="49"/>
      <c r="B76" s="66"/>
      <c r="C76" s="67"/>
      <c r="D76" s="67"/>
      <c r="E76" s="67"/>
      <c r="F76" s="67"/>
    </row>
    <row r="77" spans="1:6" s="4" customFormat="1" ht="26.25" customHeight="1" x14ac:dyDescent="0.2">
      <c r="A77" s="26" t="s">
        <v>49</v>
      </c>
      <c r="B77" s="27" t="s">
        <v>8</v>
      </c>
      <c r="C77" s="28" t="s">
        <v>9</v>
      </c>
      <c r="D77" s="28" t="s">
        <v>50</v>
      </c>
      <c r="E77" s="67"/>
      <c r="F77" s="67"/>
    </row>
    <row r="78" spans="1:6" s="4" customFormat="1" ht="12.75" x14ac:dyDescent="0.2">
      <c r="A78" s="39" t="s">
        <v>51</v>
      </c>
      <c r="B78" s="34"/>
      <c r="C78" s="35">
        <v>0</v>
      </c>
      <c r="D78" s="35">
        <v>0</v>
      </c>
      <c r="E78" s="67"/>
      <c r="F78" s="67"/>
    </row>
    <row r="79" spans="1:6" s="4" customFormat="1" ht="12.75" x14ac:dyDescent="0.2">
      <c r="A79" s="39"/>
      <c r="B79" s="34"/>
      <c r="C79" s="35"/>
      <c r="D79" s="35"/>
      <c r="E79" s="67"/>
      <c r="F79" s="67"/>
    </row>
    <row r="80" spans="1:6" s="4" customFormat="1" ht="12.75" x14ac:dyDescent="0.2">
      <c r="A80" s="56"/>
      <c r="B80" s="34"/>
      <c r="C80" s="35">
        <v>0</v>
      </c>
      <c r="D80" s="35">
        <v>0</v>
      </c>
      <c r="E80" s="67"/>
      <c r="F80" s="67"/>
    </row>
    <row r="81" spans="1:6" s="4" customFormat="1" ht="12.75" x14ac:dyDescent="0.2">
      <c r="A81" s="57"/>
      <c r="B81" s="68"/>
      <c r="C81" s="69">
        <v>0</v>
      </c>
      <c r="D81" s="69">
        <v>0</v>
      </c>
      <c r="E81" s="67"/>
      <c r="F81" s="67"/>
    </row>
    <row r="82" spans="1:6" s="4" customFormat="1" ht="12.75" x14ac:dyDescent="0.2">
      <c r="A82" s="49"/>
      <c r="B82" s="66"/>
      <c r="C82" s="67"/>
      <c r="D82" s="67"/>
      <c r="E82" s="67"/>
      <c r="F82" s="67"/>
    </row>
    <row r="83" spans="1:6" s="4" customFormat="1" ht="12.75" x14ac:dyDescent="0.2">
      <c r="A83" s="49"/>
      <c r="B83" s="66"/>
      <c r="C83" s="67"/>
      <c r="D83" s="67"/>
      <c r="E83" s="67"/>
      <c r="F83" s="67"/>
    </row>
    <row r="84" spans="1:6" s="4" customFormat="1" ht="12.75" x14ac:dyDescent="0.2">
      <c r="A84" s="32"/>
      <c r="B84" s="52"/>
    </row>
    <row r="85" spans="1:6" s="4" customFormat="1" ht="12.75" x14ac:dyDescent="0.2">
      <c r="A85" s="23" t="s">
        <v>52</v>
      </c>
      <c r="B85" s="52"/>
    </row>
    <row r="86" spans="1:6" s="4" customFormat="1" ht="12.75" x14ac:dyDescent="0.2">
      <c r="B86" s="52"/>
    </row>
    <row r="87" spans="1:6" s="4" customFormat="1" ht="12.75" x14ac:dyDescent="0.2">
      <c r="A87" s="32"/>
      <c r="B87" s="52"/>
    </row>
    <row r="88" spans="1:6" s="4" customFormat="1" ht="24" customHeight="1" x14ac:dyDescent="0.2">
      <c r="A88" s="26" t="s">
        <v>53</v>
      </c>
      <c r="B88" s="27" t="s">
        <v>54</v>
      </c>
      <c r="C88" s="28" t="s">
        <v>55</v>
      </c>
      <c r="D88" s="28" t="s">
        <v>56</v>
      </c>
      <c r="E88" s="28" t="s">
        <v>57</v>
      </c>
    </row>
    <row r="89" spans="1:6" s="4" customFormat="1" ht="12.75" x14ac:dyDescent="0.2">
      <c r="A89" s="61" t="s">
        <v>58</v>
      </c>
      <c r="B89" s="70">
        <f>SUM(B90:B91)</f>
        <v>62633019.25</v>
      </c>
      <c r="C89" s="31">
        <f>C90</f>
        <v>62633019.25</v>
      </c>
      <c r="D89" s="63"/>
      <c r="E89" s="63">
        <v>0</v>
      </c>
    </row>
    <row r="90" spans="1:6" s="4" customFormat="1" ht="12.75" x14ac:dyDescent="0.2">
      <c r="A90" s="54" t="s">
        <v>59</v>
      </c>
      <c r="B90" s="55">
        <v>62633019.25</v>
      </c>
      <c r="C90" s="36">
        <v>62633019.25</v>
      </c>
      <c r="D90" s="35"/>
      <c r="E90" s="35"/>
    </row>
    <row r="91" spans="1:6" s="4" customFormat="1" ht="12.75" x14ac:dyDescent="0.2">
      <c r="A91" s="39"/>
      <c r="B91" s="71"/>
      <c r="C91" s="35"/>
      <c r="D91" s="35"/>
      <c r="E91" s="35">
        <v>0</v>
      </c>
    </row>
    <row r="92" spans="1:6" s="4" customFormat="1" ht="12.75" x14ac:dyDescent="0.2">
      <c r="A92" s="39" t="s">
        <v>60</v>
      </c>
      <c r="B92" s="72">
        <f>SUM(B93:B106)</f>
        <v>9643180.4199999999</v>
      </c>
      <c r="C92" s="73">
        <f>SUM(C93:C106)</f>
        <v>9643180.4199999999</v>
      </c>
      <c r="D92" s="35"/>
      <c r="E92" s="35">
        <v>0</v>
      </c>
    </row>
    <row r="93" spans="1:6" s="4" customFormat="1" ht="12.75" x14ac:dyDescent="0.2">
      <c r="A93" s="54" t="s">
        <v>61</v>
      </c>
      <c r="B93" s="55">
        <v>1636015.78</v>
      </c>
      <c r="C93" s="36">
        <v>1636015.78</v>
      </c>
      <c r="D93" s="35"/>
      <c r="E93" s="35"/>
    </row>
    <row r="94" spans="1:6" s="4" customFormat="1" ht="12.75" x14ac:dyDescent="0.2">
      <c r="A94" s="54" t="s">
        <v>62</v>
      </c>
      <c r="B94" s="55">
        <v>736363.59</v>
      </c>
      <c r="C94" s="36">
        <v>736363.59</v>
      </c>
      <c r="D94" s="35"/>
      <c r="E94" s="35"/>
    </row>
    <row r="95" spans="1:6" s="4" customFormat="1" ht="12.75" x14ac:dyDescent="0.2">
      <c r="A95" s="54" t="s">
        <v>63</v>
      </c>
      <c r="B95" s="55">
        <v>64741</v>
      </c>
      <c r="C95" s="36">
        <v>64741</v>
      </c>
      <c r="D95" s="35"/>
      <c r="E95" s="35"/>
    </row>
    <row r="96" spans="1:6" s="4" customFormat="1" ht="12.75" x14ac:dyDescent="0.2">
      <c r="A96" s="54" t="s">
        <v>64</v>
      </c>
      <c r="B96" s="55">
        <v>69148</v>
      </c>
      <c r="C96" s="36">
        <v>69148</v>
      </c>
      <c r="D96" s="35"/>
      <c r="E96" s="35"/>
    </row>
    <row r="97" spans="1:5" s="4" customFormat="1" ht="12.75" x14ac:dyDescent="0.2">
      <c r="A97" s="54" t="s">
        <v>65</v>
      </c>
      <c r="B97" s="55">
        <v>63000</v>
      </c>
      <c r="C97" s="36">
        <v>63000</v>
      </c>
      <c r="D97" s="35"/>
      <c r="E97" s="35"/>
    </row>
    <row r="98" spans="1:5" s="4" customFormat="1" ht="12.75" x14ac:dyDescent="0.2">
      <c r="A98" s="54" t="s">
        <v>66</v>
      </c>
      <c r="B98" s="55">
        <v>8816</v>
      </c>
      <c r="C98" s="36">
        <v>8816</v>
      </c>
      <c r="D98" s="35"/>
      <c r="E98" s="35"/>
    </row>
    <row r="99" spans="1:5" s="4" customFormat="1" ht="12.75" x14ac:dyDescent="0.2">
      <c r="A99" s="54" t="s">
        <v>67</v>
      </c>
      <c r="B99" s="55">
        <v>4116.84</v>
      </c>
      <c r="C99" s="36">
        <v>4116.84</v>
      </c>
      <c r="D99" s="35"/>
      <c r="E99" s="35"/>
    </row>
    <row r="100" spans="1:5" s="4" customFormat="1" ht="12.75" x14ac:dyDescent="0.2">
      <c r="A100" s="54" t="s">
        <v>68</v>
      </c>
      <c r="B100" s="55">
        <v>1540546</v>
      </c>
      <c r="C100" s="36">
        <v>1540546</v>
      </c>
      <c r="D100" s="35"/>
      <c r="E100" s="35"/>
    </row>
    <row r="101" spans="1:5" s="4" customFormat="1" ht="12.75" x14ac:dyDescent="0.2">
      <c r="A101" s="54" t="s">
        <v>69</v>
      </c>
      <c r="B101" s="55">
        <v>426163.68</v>
      </c>
      <c r="C101" s="36">
        <v>426163.68</v>
      </c>
      <c r="D101" s="35"/>
      <c r="E101" s="35"/>
    </row>
    <row r="102" spans="1:5" s="4" customFormat="1" ht="12.75" x14ac:dyDescent="0.2">
      <c r="A102" s="54" t="s">
        <v>70</v>
      </c>
      <c r="B102" s="55">
        <v>2599544.38</v>
      </c>
      <c r="C102" s="36">
        <v>2599544.38</v>
      </c>
      <c r="D102" s="35"/>
      <c r="E102" s="35"/>
    </row>
    <row r="103" spans="1:5" s="4" customFormat="1" ht="12.75" x14ac:dyDescent="0.2">
      <c r="A103" s="54" t="s">
        <v>71</v>
      </c>
      <c r="B103" s="55">
        <v>39910.959999999999</v>
      </c>
      <c r="C103" s="36">
        <v>39910.959999999999</v>
      </c>
      <c r="D103" s="35"/>
      <c r="E103" s="35"/>
    </row>
    <row r="104" spans="1:5" s="4" customFormat="1" ht="12.75" x14ac:dyDescent="0.2">
      <c r="A104" s="54" t="s">
        <v>72</v>
      </c>
      <c r="B104" s="55">
        <v>677563.56</v>
      </c>
      <c r="C104" s="36">
        <v>677563.56</v>
      </c>
      <c r="D104" s="35"/>
      <c r="E104" s="35"/>
    </row>
    <row r="105" spans="1:5" s="4" customFormat="1" ht="12.75" x14ac:dyDescent="0.2">
      <c r="A105" s="54" t="s">
        <v>73</v>
      </c>
      <c r="B105" s="55">
        <v>1599961.8</v>
      </c>
      <c r="C105" s="36">
        <v>1599961.8</v>
      </c>
      <c r="D105" s="35"/>
      <c r="E105" s="35"/>
    </row>
    <row r="106" spans="1:5" s="4" customFormat="1" ht="12.75" x14ac:dyDescent="0.2">
      <c r="A106" s="54" t="s">
        <v>74</v>
      </c>
      <c r="B106" s="55">
        <v>177288.83</v>
      </c>
      <c r="C106" s="36">
        <v>177288.83</v>
      </c>
      <c r="D106" s="35"/>
      <c r="E106" s="35"/>
    </row>
    <row r="107" spans="1:5" s="4" customFormat="1" ht="12.75" x14ac:dyDescent="0.2">
      <c r="A107" s="39"/>
      <c r="B107" s="71"/>
      <c r="C107" s="35"/>
      <c r="D107" s="35"/>
      <c r="E107" s="35">
        <v>0</v>
      </c>
    </row>
    <row r="108" spans="1:5" s="4" customFormat="1" ht="12.75" x14ac:dyDescent="0.2">
      <c r="A108" s="39" t="s">
        <v>75</v>
      </c>
      <c r="B108" s="72">
        <f>SUM(B109:B122)</f>
        <v>-1932360.7199999995</v>
      </c>
      <c r="C108" s="73">
        <f>SUM(C109:C122)</f>
        <v>-1932360.7199999995</v>
      </c>
      <c r="D108" s="35"/>
      <c r="E108" s="35">
        <v>0</v>
      </c>
    </row>
    <row r="109" spans="1:5" s="4" customFormat="1" ht="12.75" x14ac:dyDescent="0.2">
      <c r="A109" s="54" t="s">
        <v>76</v>
      </c>
      <c r="B109" s="55">
        <v>-321163.84000000003</v>
      </c>
      <c r="C109" s="36">
        <v>-321163.84000000003</v>
      </c>
      <c r="D109" s="35"/>
      <c r="E109" s="35"/>
    </row>
    <row r="110" spans="1:5" s="4" customFormat="1" ht="12.75" x14ac:dyDescent="0.2">
      <c r="A110" s="54" t="s">
        <v>77</v>
      </c>
      <c r="B110" s="55">
        <v>-211155.28</v>
      </c>
      <c r="C110" s="36">
        <v>-211155.28</v>
      </c>
      <c r="D110" s="35"/>
      <c r="E110" s="35"/>
    </row>
    <row r="111" spans="1:5" s="4" customFormat="1" ht="12.75" x14ac:dyDescent="0.2">
      <c r="A111" s="54" t="s">
        <v>78</v>
      </c>
      <c r="B111" s="55">
        <v>-7710.33</v>
      </c>
      <c r="C111" s="36">
        <v>-7710.33</v>
      </c>
      <c r="D111" s="35"/>
      <c r="E111" s="35"/>
    </row>
    <row r="112" spans="1:5" s="4" customFormat="1" ht="12.75" x14ac:dyDescent="0.2">
      <c r="A112" s="54" t="s">
        <v>79</v>
      </c>
      <c r="B112" s="55">
        <v>-7875</v>
      </c>
      <c r="C112" s="36">
        <v>-7875</v>
      </c>
      <c r="D112" s="35"/>
      <c r="E112" s="35"/>
    </row>
    <row r="113" spans="1:5" s="4" customFormat="1" ht="12.75" x14ac:dyDescent="0.2">
      <c r="A113" s="54" t="s">
        <v>80</v>
      </c>
      <c r="B113" s="55">
        <v>-2057.0700000000002</v>
      </c>
      <c r="C113" s="36">
        <v>-2057.0700000000002</v>
      </c>
      <c r="D113" s="35"/>
      <c r="E113" s="35"/>
    </row>
    <row r="114" spans="1:5" s="4" customFormat="1" ht="12.75" x14ac:dyDescent="0.2">
      <c r="A114" s="54" t="s">
        <v>81</v>
      </c>
      <c r="B114" s="55">
        <v>-3493.07</v>
      </c>
      <c r="C114" s="36">
        <v>-3493.07</v>
      </c>
      <c r="D114" s="35"/>
      <c r="E114" s="35"/>
    </row>
    <row r="115" spans="1:5" s="4" customFormat="1" ht="12.75" x14ac:dyDescent="0.2">
      <c r="A115" s="54" t="s">
        <v>82</v>
      </c>
      <c r="B115" s="55">
        <v>-708594.13</v>
      </c>
      <c r="C115" s="36">
        <v>-708594.13</v>
      </c>
      <c r="D115" s="35"/>
      <c r="E115" s="35"/>
    </row>
    <row r="116" spans="1:5" s="4" customFormat="1" ht="12.75" x14ac:dyDescent="0.2">
      <c r="A116" s="54" t="s">
        <v>83</v>
      </c>
      <c r="B116" s="55">
        <v>-28777.279999999999</v>
      </c>
      <c r="C116" s="36">
        <v>-28777.279999999999</v>
      </c>
      <c r="D116" s="35"/>
      <c r="E116" s="35"/>
    </row>
    <row r="117" spans="1:5" s="4" customFormat="1" ht="12.75" x14ac:dyDescent="0.2">
      <c r="A117" s="54" t="s">
        <v>84</v>
      </c>
      <c r="B117" s="55">
        <v>-178304.7</v>
      </c>
      <c r="C117" s="36">
        <v>-178304.7</v>
      </c>
      <c r="D117" s="35"/>
      <c r="E117" s="35"/>
    </row>
    <row r="118" spans="1:5" s="4" customFormat="1" ht="12.75" x14ac:dyDescent="0.2">
      <c r="A118" s="54" t="s">
        <v>85</v>
      </c>
      <c r="B118" s="55">
        <v>-244622.16</v>
      </c>
      <c r="C118" s="36">
        <v>-244622.16</v>
      </c>
      <c r="D118" s="35"/>
      <c r="E118" s="35"/>
    </row>
    <row r="119" spans="1:5" s="4" customFormat="1" ht="12.75" x14ac:dyDescent="0.2">
      <c r="A119" s="54" t="s">
        <v>86</v>
      </c>
      <c r="B119" s="55">
        <v>-13428.74</v>
      </c>
      <c r="C119" s="36">
        <v>-13428.74</v>
      </c>
      <c r="D119" s="35"/>
      <c r="E119" s="35"/>
    </row>
    <row r="120" spans="1:5" s="4" customFormat="1" ht="12.75" x14ac:dyDescent="0.2">
      <c r="A120" s="54" t="s">
        <v>87</v>
      </c>
      <c r="B120" s="55">
        <v>-94407.14</v>
      </c>
      <c r="C120" s="36">
        <v>-94407.14</v>
      </c>
      <c r="D120" s="35"/>
      <c r="E120" s="35"/>
    </row>
    <row r="121" spans="1:5" s="4" customFormat="1" ht="12.75" x14ac:dyDescent="0.2">
      <c r="A121" s="54" t="s">
        <v>88</v>
      </c>
      <c r="B121" s="55">
        <v>-81223.839999999997</v>
      </c>
      <c r="C121" s="36">
        <v>-81223.839999999997</v>
      </c>
      <c r="D121" s="35"/>
      <c r="E121" s="35"/>
    </row>
    <row r="122" spans="1:5" s="4" customFormat="1" ht="12.75" x14ac:dyDescent="0.2">
      <c r="A122" s="54" t="s">
        <v>89</v>
      </c>
      <c r="B122" s="55">
        <v>-29548.14</v>
      </c>
      <c r="C122" s="36">
        <v>-29548.14</v>
      </c>
      <c r="D122" s="35"/>
      <c r="E122" s="35"/>
    </row>
    <row r="123" spans="1:5" s="4" customFormat="1" ht="12.75" x14ac:dyDescent="0.2">
      <c r="A123" s="56"/>
      <c r="B123" s="71"/>
      <c r="C123" s="44"/>
      <c r="D123" s="35"/>
      <c r="E123" s="35"/>
    </row>
    <row r="124" spans="1:5" s="4" customFormat="1" ht="12.75" x14ac:dyDescent="0.2">
      <c r="A124" s="57"/>
      <c r="B124" s="58">
        <f>SUM(B89+B92+B108)</f>
        <v>70343838.950000003</v>
      </c>
      <c r="C124" s="58">
        <f>C89+C92+C108</f>
        <v>70343838.950000003</v>
      </c>
      <c r="D124" s="59"/>
      <c r="E124" s="59">
        <v>0</v>
      </c>
    </row>
    <row r="125" spans="1:5" s="4" customFormat="1" ht="12.75" x14ac:dyDescent="0.2">
      <c r="B125" s="52"/>
    </row>
    <row r="126" spans="1:5" s="4" customFormat="1" ht="12.75" x14ac:dyDescent="0.2">
      <c r="B126" s="52"/>
    </row>
    <row r="127" spans="1:5" s="4" customFormat="1" ht="21.75" customHeight="1" x14ac:dyDescent="0.2">
      <c r="A127" s="26" t="s">
        <v>90</v>
      </c>
      <c r="B127" s="27" t="s">
        <v>54</v>
      </c>
      <c r="C127" s="28" t="s">
        <v>55</v>
      </c>
      <c r="D127" s="28" t="s">
        <v>56</v>
      </c>
      <c r="E127" s="28" t="s">
        <v>57</v>
      </c>
    </row>
    <row r="128" spans="1:5" s="4" customFormat="1" ht="12.75" x14ac:dyDescent="0.2">
      <c r="A128" s="61" t="s">
        <v>91</v>
      </c>
      <c r="B128" s="62"/>
      <c r="C128" s="63"/>
      <c r="D128" s="63"/>
      <c r="E128" s="63"/>
    </row>
    <row r="129" spans="1:5" s="4" customFormat="1" ht="12.75" x14ac:dyDescent="0.2">
      <c r="A129" s="39"/>
      <c r="B129" s="34"/>
      <c r="C129" s="35"/>
      <c r="D129" s="35"/>
      <c r="E129" s="35"/>
    </row>
    <row r="130" spans="1:5" s="4" customFormat="1" ht="12.75" x14ac:dyDescent="0.2">
      <c r="A130" s="39" t="s">
        <v>92</v>
      </c>
      <c r="B130" s="34"/>
      <c r="C130" s="35"/>
      <c r="D130" s="35"/>
      <c r="E130" s="35"/>
    </row>
    <row r="131" spans="1:5" s="4" customFormat="1" ht="12.75" x14ac:dyDescent="0.2">
      <c r="A131" s="39"/>
      <c r="B131" s="34"/>
      <c r="C131" s="35"/>
      <c r="D131" s="35"/>
      <c r="E131" s="35"/>
    </row>
    <row r="132" spans="1:5" s="4" customFormat="1" ht="12.75" x14ac:dyDescent="0.2">
      <c r="A132" s="39" t="s">
        <v>75</v>
      </c>
      <c r="B132" s="34"/>
      <c r="C132" s="35"/>
      <c r="D132" s="35"/>
      <c r="E132" s="35"/>
    </row>
    <row r="133" spans="1:5" s="4" customFormat="1" ht="12.75" x14ac:dyDescent="0.2">
      <c r="A133" s="56"/>
      <c r="B133" s="34"/>
      <c r="C133" s="35"/>
      <c r="D133" s="35"/>
      <c r="E133" s="35"/>
    </row>
    <row r="134" spans="1:5" s="4" customFormat="1" ht="12.75" x14ac:dyDescent="0.2">
      <c r="A134" s="57"/>
      <c r="B134" s="60"/>
      <c r="C134" s="59"/>
      <c r="D134" s="59"/>
      <c r="E134" s="59"/>
    </row>
    <row r="135" spans="1:5" s="4" customFormat="1" ht="12.75" x14ac:dyDescent="0.2">
      <c r="B135" s="52"/>
    </row>
    <row r="136" spans="1:5" s="4" customFormat="1" ht="12.75" x14ac:dyDescent="0.2">
      <c r="B136" s="52"/>
    </row>
    <row r="137" spans="1:5" s="4" customFormat="1" ht="27" customHeight="1" x14ac:dyDescent="0.2">
      <c r="A137" s="26" t="s">
        <v>93</v>
      </c>
      <c r="B137" s="27" t="s">
        <v>8</v>
      </c>
    </row>
    <row r="138" spans="1:5" s="4" customFormat="1" ht="12.75" x14ac:dyDescent="0.2">
      <c r="A138" s="61" t="s">
        <v>94</v>
      </c>
      <c r="B138" s="62"/>
    </row>
    <row r="139" spans="1:5" s="4" customFormat="1" ht="12.75" x14ac:dyDescent="0.2">
      <c r="A139" s="39"/>
      <c r="B139" s="34"/>
    </row>
    <row r="140" spans="1:5" s="4" customFormat="1" ht="12.75" x14ac:dyDescent="0.2">
      <c r="A140" s="56"/>
      <c r="B140" s="34"/>
    </row>
    <row r="141" spans="1:5" s="4" customFormat="1" ht="12.75" x14ac:dyDescent="0.2">
      <c r="A141" s="57"/>
      <c r="B141" s="60"/>
    </row>
    <row r="142" spans="1:5" s="4" customFormat="1" ht="12.75" x14ac:dyDescent="0.2">
      <c r="B142" s="52"/>
    </row>
    <row r="143" spans="1:5" s="4" customFormat="1" ht="12.75" x14ac:dyDescent="0.2">
      <c r="B143" s="52"/>
    </row>
    <row r="144" spans="1:5" s="4" customFormat="1" ht="22.5" customHeight="1" x14ac:dyDescent="0.2">
      <c r="A144" s="74" t="s">
        <v>95</v>
      </c>
      <c r="B144" s="75" t="s">
        <v>8</v>
      </c>
      <c r="C144" s="76" t="s">
        <v>96</v>
      </c>
    </row>
    <row r="145" spans="1:5" s="4" customFormat="1" ht="12.75" x14ac:dyDescent="0.2">
      <c r="A145" s="77"/>
      <c r="B145" s="78"/>
      <c r="C145" s="79"/>
    </row>
    <row r="146" spans="1:5" s="4" customFormat="1" ht="12.75" x14ac:dyDescent="0.2">
      <c r="A146" s="80"/>
      <c r="B146" s="81"/>
      <c r="C146" s="82"/>
    </row>
    <row r="147" spans="1:5" s="4" customFormat="1" ht="12.75" x14ac:dyDescent="0.2">
      <c r="A147" s="83"/>
      <c r="B147" s="34"/>
      <c r="C147" s="83"/>
    </row>
    <row r="148" spans="1:5" s="4" customFormat="1" ht="12.75" x14ac:dyDescent="0.2">
      <c r="A148" s="42"/>
      <c r="B148" s="34"/>
      <c r="C148" s="83"/>
    </row>
    <row r="149" spans="1:5" s="4" customFormat="1" ht="12.75" x14ac:dyDescent="0.2">
      <c r="A149" s="45"/>
      <c r="B149" s="60"/>
      <c r="C149" s="47"/>
    </row>
    <row r="150" spans="1:5" s="4" customFormat="1" ht="12.75" x14ac:dyDescent="0.2">
      <c r="B150" s="52"/>
    </row>
    <row r="151" spans="1:5" s="4" customFormat="1" ht="12.75" x14ac:dyDescent="0.2">
      <c r="B151" s="52"/>
    </row>
    <row r="152" spans="1:5" s="4" customFormat="1" ht="12.75" x14ac:dyDescent="0.2">
      <c r="B152" s="52"/>
    </row>
    <row r="153" spans="1:5" s="4" customFormat="1" ht="12.75" x14ac:dyDescent="0.2">
      <c r="A153" s="19" t="s">
        <v>97</v>
      </c>
      <c r="B153" s="52"/>
    </row>
    <row r="154" spans="1:5" s="4" customFormat="1" ht="12.75" x14ac:dyDescent="0.2">
      <c r="B154" s="52"/>
    </row>
    <row r="155" spans="1:5" s="4" customFormat="1" ht="20.25" customHeight="1" x14ac:dyDescent="0.2">
      <c r="A155" s="74" t="s">
        <v>98</v>
      </c>
      <c r="B155" s="75" t="s">
        <v>8</v>
      </c>
      <c r="C155" s="28" t="s">
        <v>33</v>
      </c>
      <c r="D155" s="28" t="s">
        <v>34</v>
      </c>
      <c r="E155" s="28" t="s">
        <v>35</v>
      </c>
    </row>
    <row r="156" spans="1:5" s="32" customFormat="1" ht="12.75" x14ac:dyDescent="0.2">
      <c r="A156" s="61" t="s">
        <v>99</v>
      </c>
      <c r="B156" s="30">
        <f>SUM(B157:B179)</f>
        <v>-1371452.2799999996</v>
      </c>
      <c r="C156" s="31"/>
      <c r="D156" s="31"/>
      <c r="E156" s="31"/>
    </row>
    <row r="157" spans="1:5" s="4" customFormat="1" ht="12.75" x14ac:dyDescent="0.2">
      <c r="A157" s="54" t="s">
        <v>100</v>
      </c>
      <c r="B157" s="55">
        <v>-364235.32</v>
      </c>
      <c r="C157" s="35"/>
      <c r="D157" s="35"/>
      <c r="E157" s="35"/>
    </row>
    <row r="158" spans="1:5" s="4" customFormat="1" ht="12.75" x14ac:dyDescent="0.2">
      <c r="A158" s="54" t="s">
        <v>101</v>
      </c>
      <c r="B158" s="55">
        <v>-822940.83</v>
      </c>
      <c r="C158" s="35"/>
      <c r="D158" s="35"/>
      <c r="E158" s="35"/>
    </row>
    <row r="159" spans="1:5" s="4" customFormat="1" ht="12.75" x14ac:dyDescent="0.2">
      <c r="A159" s="54" t="s">
        <v>102</v>
      </c>
      <c r="B159" s="55">
        <v>565762.24</v>
      </c>
      <c r="C159" s="35"/>
      <c r="D159" s="35"/>
      <c r="E159" s="35"/>
    </row>
    <row r="160" spans="1:5" s="4" customFormat="1" ht="12.75" x14ac:dyDescent="0.2">
      <c r="A160" s="54" t="s">
        <v>103</v>
      </c>
      <c r="B160" s="55">
        <v>-721785.14</v>
      </c>
      <c r="C160" s="35"/>
      <c r="D160" s="35"/>
      <c r="E160" s="35"/>
    </row>
    <row r="161" spans="1:5" s="4" customFormat="1" ht="12.75" x14ac:dyDescent="0.2">
      <c r="A161" s="54" t="s">
        <v>104</v>
      </c>
      <c r="B161" s="55">
        <v>8497.44</v>
      </c>
      <c r="C161" s="35"/>
      <c r="D161" s="35"/>
      <c r="E161" s="35"/>
    </row>
    <row r="162" spans="1:5" s="4" customFormat="1" ht="12.75" x14ac:dyDescent="0.2">
      <c r="A162" s="54" t="s">
        <v>105</v>
      </c>
      <c r="B162" s="55">
        <v>-614461.81999999995</v>
      </c>
      <c r="C162" s="35"/>
      <c r="D162" s="35"/>
      <c r="E162" s="35"/>
    </row>
    <row r="163" spans="1:5" s="4" customFormat="1" ht="12.75" x14ac:dyDescent="0.2">
      <c r="A163" s="54" t="s">
        <v>106</v>
      </c>
      <c r="B163" s="55">
        <v>200874.89</v>
      </c>
      <c r="C163" s="35"/>
      <c r="D163" s="35"/>
      <c r="E163" s="35"/>
    </row>
    <row r="164" spans="1:5" s="4" customFormat="1" ht="12.75" x14ac:dyDescent="0.2">
      <c r="A164" s="54" t="s">
        <v>107</v>
      </c>
      <c r="B164" s="55">
        <v>201445.56</v>
      </c>
      <c r="C164" s="35"/>
      <c r="D164" s="35"/>
      <c r="E164" s="35"/>
    </row>
    <row r="165" spans="1:5" s="4" customFormat="1" ht="12.75" x14ac:dyDescent="0.2">
      <c r="A165" s="54" t="s">
        <v>108</v>
      </c>
      <c r="B165" s="55">
        <v>-1211.03</v>
      </c>
      <c r="C165" s="35"/>
      <c r="D165" s="35"/>
      <c r="E165" s="35"/>
    </row>
    <row r="166" spans="1:5" s="4" customFormat="1" ht="12.75" x14ac:dyDescent="0.2">
      <c r="A166" s="54" t="s">
        <v>109</v>
      </c>
      <c r="B166" s="37">
        <v>-73.150000000000006</v>
      </c>
      <c r="C166" s="35"/>
      <c r="D166" s="35"/>
      <c r="E166" s="35"/>
    </row>
    <row r="167" spans="1:5" s="4" customFormat="1" ht="12.75" x14ac:dyDescent="0.2">
      <c r="A167" s="54" t="s">
        <v>110</v>
      </c>
      <c r="B167" s="37">
        <v>2.65</v>
      </c>
      <c r="C167" s="35"/>
      <c r="D167" s="35"/>
      <c r="E167" s="35"/>
    </row>
    <row r="168" spans="1:5" s="4" customFormat="1" ht="12.75" x14ac:dyDescent="0.2">
      <c r="A168" s="54" t="s">
        <v>111</v>
      </c>
      <c r="B168" s="55">
        <v>390368.98</v>
      </c>
      <c r="C168" s="35"/>
      <c r="D168" s="35"/>
      <c r="E168" s="35"/>
    </row>
    <row r="169" spans="1:5" s="4" customFormat="1" ht="12.75" x14ac:dyDescent="0.2">
      <c r="A169" s="54" t="s">
        <v>112</v>
      </c>
      <c r="B169" s="55">
        <v>22556.28</v>
      </c>
      <c r="C169" s="35"/>
      <c r="D169" s="35"/>
      <c r="E169" s="35"/>
    </row>
    <row r="170" spans="1:5" s="4" customFormat="1" ht="12.75" x14ac:dyDescent="0.2">
      <c r="A170" s="54" t="s">
        <v>113</v>
      </c>
      <c r="B170" s="55">
        <v>-4538.1899999999996</v>
      </c>
      <c r="C170" s="35"/>
      <c r="D170" s="35"/>
      <c r="E170" s="35"/>
    </row>
    <row r="171" spans="1:5" s="4" customFormat="1" ht="12.75" x14ac:dyDescent="0.2">
      <c r="A171" s="54" t="s">
        <v>114</v>
      </c>
      <c r="B171" s="37">
        <v>876.96</v>
      </c>
      <c r="C171" s="35"/>
      <c r="D171" s="35"/>
      <c r="E171" s="35"/>
    </row>
    <row r="172" spans="1:5" s="4" customFormat="1" ht="12.75" x14ac:dyDescent="0.2">
      <c r="A172" s="54" t="s">
        <v>115</v>
      </c>
      <c r="B172" s="55">
        <v>242769.26</v>
      </c>
      <c r="C172" s="35"/>
      <c r="D172" s="35"/>
      <c r="E172" s="35"/>
    </row>
    <row r="173" spans="1:5" s="4" customFormat="1" ht="12.75" x14ac:dyDescent="0.2">
      <c r="A173" s="54" t="s">
        <v>116</v>
      </c>
      <c r="B173" s="55">
        <v>-4000.43</v>
      </c>
      <c r="C173" s="35"/>
      <c r="D173" s="35"/>
      <c r="E173" s="35"/>
    </row>
    <row r="174" spans="1:5" s="4" customFormat="1" ht="12.75" x14ac:dyDescent="0.2">
      <c r="A174" s="54" t="s">
        <v>117</v>
      </c>
      <c r="B174" s="55">
        <v>-1262.56</v>
      </c>
      <c r="C174" s="35"/>
      <c r="D174" s="35"/>
      <c r="E174" s="35"/>
    </row>
    <row r="175" spans="1:5" s="4" customFormat="1" ht="12.75" x14ac:dyDescent="0.2">
      <c r="A175" s="54" t="s">
        <v>118</v>
      </c>
      <c r="B175" s="55">
        <v>-30002</v>
      </c>
      <c r="C175" s="35"/>
      <c r="D175" s="35"/>
      <c r="E175" s="35"/>
    </row>
    <row r="176" spans="1:5" s="4" customFormat="1" ht="12.75" x14ac:dyDescent="0.2">
      <c r="A176" s="54" t="s">
        <v>119</v>
      </c>
      <c r="B176" s="55">
        <v>-158910</v>
      </c>
      <c r="C176" s="35"/>
      <c r="D176" s="35"/>
      <c r="E176" s="35"/>
    </row>
    <row r="177" spans="1:5" s="4" customFormat="1" ht="12.75" x14ac:dyDescent="0.2">
      <c r="A177" s="54" t="s">
        <v>120</v>
      </c>
      <c r="B177" s="55">
        <v>-2005.06</v>
      </c>
      <c r="C177" s="35"/>
      <c r="D177" s="35"/>
      <c r="E177" s="35"/>
    </row>
    <row r="178" spans="1:5" s="4" customFormat="1" ht="12.75" x14ac:dyDescent="0.2">
      <c r="A178" s="54" t="s">
        <v>121</v>
      </c>
      <c r="B178" s="55">
        <v>-280311.05</v>
      </c>
      <c r="C178" s="35"/>
      <c r="D178" s="35"/>
      <c r="E178" s="35"/>
    </row>
    <row r="179" spans="1:5" s="4" customFormat="1" ht="12.75" x14ac:dyDescent="0.2">
      <c r="A179" s="54" t="s">
        <v>122</v>
      </c>
      <c r="B179" s="55">
        <v>1130.04</v>
      </c>
      <c r="C179" s="35"/>
      <c r="D179" s="35"/>
      <c r="E179" s="35"/>
    </row>
    <row r="180" spans="1:5" s="4" customFormat="1" ht="12.75" x14ac:dyDescent="0.2">
      <c r="A180" s="39"/>
      <c r="B180" s="34"/>
      <c r="C180" s="35"/>
      <c r="D180" s="35"/>
      <c r="E180" s="35"/>
    </row>
    <row r="181" spans="1:5" s="32" customFormat="1" ht="12.75" x14ac:dyDescent="0.2">
      <c r="A181" s="39" t="s">
        <v>123</v>
      </c>
      <c r="B181" s="53">
        <v>0</v>
      </c>
      <c r="C181" s="41"/>
      <c r="D181" s="41"/>
      <c r="E181" s="41"/>
    </row>
    <row r="182" spans="1:5" s="32" customFormat="1" ht="12.75" x14ac:dyDescent="0.2">
      <c r="A182" s="56"/>
      <c r="B182" s="53"/>
      <c r="C182" s="41"/>
      <c r="D182" s="41"/>
      <c r="E182" s="41"/>
    </row>
    <row r="183" spans="1:5" s="4" customFormat="1" ht="12.75" x14ac:dyDescent="0.2">
      <c r="A183" s="57"/>
      <c r="B183" s="58">
        <f>SUM(B156+B181)</f>
        <v>-1371452.2799999996</v>
      </c>
      <c r="C183" s="59"/>
      <c r="D183" s="59"/>
      <c r="E183" s="59"/>
    </row>
    <row r="184" spans="1:5" s="4" customFormat="1" ht="12.75" x14ac:dyDescent="0.2">
      <c r="B184" s="52"/>
    </row>
    <row r="185" spans="1:5" s="4" customFormat="1" ht="12.75" x14ac:dyDescent="0.2">
      <c r="B185" s="52"/>
    </row>
    <row r="186" spans="1:5" s="4" customFormat="1" ht="12.75" x14ac:dyDescent="0.2">
      <c r="B186" s="52"/>
    </row>
    <row r="187" spans="1:5" s="4" customFormat="1" ht="20.25" customHeight="1" x14ac:dyDescent="0.2">
      <c r="A187" s="74" t="s">
        <v>124</v>
      </c>
      <c r="B187" s="75" t="s">
        <v>8</v>
      </c>
      <c r="C187" s="28" t="s">
        <v>125</v>
      </c>
      <c r="D187" s="28" t="s">
        <v>96</v>
      </c>
    </row>
    <row r="188" spans="1:5" s="4" customFormat="1" ht="12.75" x14ac:dyDescent="0.2">
      <c r="A188" s="61" t="s">
        <v>126</v>
      </c>
      <c r="B188" s="78"/>
      <c r="C188" s="84"/>
      <c r="D188" s="85"/>
    </row>
    <row r="189" spans="1:5" s="4" customFormat="1" ht="12.75" x14ac:dyDescent="0.2">
      <c r="A189" s="86"/>
      <c r="B189" s="81"/>
      <c r="C189" s="87"/>
      <c r="D189" s="88"/>
    </row>
    <row r="190" spans="1:5" s="4" customFormat="1" ht="12.75" x14ac:dyDescent="0.2">
      <c r="A190" s="89"/>
      <c r="B190" s="81"/>
      <c r="C190" s="87"/>
      <c r="D190" s="88"/>
    </row>
    <row r="191" spans="1:5" s="4" customFormat="1" ht="12.75" x14ac:dyDescent="0.2">
      <c r="A191" s="90"/>
      <c r="B191" s="91"/>
      <c r="C191" s="92"/>
      <c r="D191" s="93"/>
    </row>
    <row r="192" spans="1:5" s="4" customFormat="1" ht="12.75" x14ac:dyDescent="0.2">
      <c r="B192" s="52"/>
    </row>
    <row r="193" spans="1:4" s="4" customFormat="1" ht="12.75" x14ac:dyDescent="0.2">
      <c r="B193" s="52"/>
    </row>
    <row r="194" spans="1:4" s="4" customFormat="1" ht="27.75" customHeight="1" x14ac:dyDescent="0.2">
      <c r="A194" s="74" t="s">
        <v>127</v>
      </c>
      <c r="B194" s="75" t="s">
        <v>8</v>
      </c>
      <c r="C194" s="28" t="s">
        <v>125</v>
      </c>
      <c r="D194" s="28" t="s">
        <v>96</v>
      </c>
    </row>
    <row r="195" spans="1:4" s="4" customFormat="1" ht="12.75" x14ac:dyDescent="0.2">
      <c r="A195" s="61" t="s">
        <v>128</v>
      </c>
      <c r="B195" s="78"/>
      <c r="C195" s="84"/>
      <c r="D195" s="85"/>
    </row>
    <row r="196" spans="1:4" s="4" customFormat="1" ht="12.75" x14ac:dyDescent="0.2">
      <c r="A196" s="86"/>
      <c r="B196" s="81"/>
      <c r="C196" s="87"/>
      <c r="D196" s="88"/>
    </row>
    <row r="197" spans="1:4" s="4" customFormat="1" ht="12.75" x14ac:dyDescent="0.2">
      <c r="A197" s="89"/>
      <c r="B197" s="81"/>
      <c r="C197" s="87"/>
      <c r="D197" s="88"/>
    </row>
    <row r="198" spans="1:4" s="4" customFormat="1" ht="12.75" x14ac:dyDescent="0.2">
      <c r="A198" s="90"/>
      <c r="B198" s="91"/>
      <c r="C198" s="92"/>
      <c r="D198" s="93"/>
    </row>
    <row r="199" spans="1:4" s="4" customFormat="1" ht="12.75" x14ac:dyDescent="0.2">
      <c r="B199" s="52"/>
    </row>
    <row r="200" spans="1:4" s="4" customFormat="1" ht="12.75" x14ac:dyDescent="0.2">
      <c r="B200" s="52"/>
    </row>
    <row r="201" spans="1:4" s="4" customFormat="1" ht="24" customHeight="1" x14ac:dyDescent="0.2">
      <c r="A201" s="74" t="s">
        <v>129</v>
      </c>
      <c r="B201" s="75" t="s">
        <v>8</v>
      </c>
      <c r="C201" s="28" t="s">
        <v>125</v>
      </c>
      <c r="D201" s="28" t="s">
        <v>96</v>
      </c>
    </row>
    <row r="202" spans="1:4" s="4" customFormat="1" ht="12.75" x14ac:dyDescent="0.2">
      <c r="A202" s="61" t="s">
        <v>130</v>
      </c>
      <c r="B202" s="78"/>
      <c r="C202" s="84"/>
      <c r="D202" s="85"/>
    </row>
    <row r="203" spans="1:4" s="4" customFormat="1" ht="12.75" x14ac:dyDescent="0.2">
      <c r="A203" s="39"/>
      <c r="B203" s="81"/>
      <c r="C203" s="87"/>
      <c r="D203" s="88"/>
    </row>
    <row r="204" spans="1:4" s="4" customFormat="1" ht="12.75" x14ac:dyDescent="0.2">
      <c r="A204" s="89"/>
      <c r="B204" s="81"/>
      <c r="C204" s="87"/>
      <c r="D204" s="88"/>
    </row>
    <row r="205" spans="1:4" s="4" customFormat="1" ht="12.75" x14ac:dyDescent="0.2">
      <c r="A205" s="90"/>
      <c r="B205" s="91"/>
      <c r="C205" s="92"/>
      <c r="D205" s="93"/>
    </row>
    <row r="206" spans="1:4" s="4" customFormat="1" ht="12.75" x14ac:dyDescent="0.2">
      <c r="B206" s="52"/>
    </row>
    <row r="207" spans="1:4" s="4" customFormat="1" ht="12.75" x14ac:dyDescent="0.2">
      <c r="B207" s="52"/>
    </row>
    <row r="208" spans="1:4" s="4" customFormat="1" ht="12.75" x14ac:dyDescent="0.2">
      <c r="B208" s="52"/>
    </row>
    <row r="209" spans="1:4" s="4" customFormat="1" ht="24" customHeight="1" x14ac:dyDescent="0.2">
      <c r="A209" s="74" t="s">
        <v>131</v>
      </c>
      <c r="B209" s="75" t="s">
        <v>8</v>
      </c>
      <c r="C209" s="94" t="s">
        <v>125</v>
      </c>
      <c r="D209" s="94" t="s">
        <v>45</v>
      </c>
    </row>
    <row r="210" spans="1:4" s="4" customFormat="1" ht="12.75" x14ac:dyDescent="0.2">
      <c r="A210" s="61" t="s">
        <v>132</v>
      </c>
      <c r="B210" s="30">
        <f>SUM(B211:B212)</f>
        <v>-1036656.48</v>
      </c>
      <c r="C210" s="63">
        <v>0</v>
      </c>
      <c r="D210" s="63">
        <v>0</v>
      </c>
    </row>
    <row r="211" spans="1:4" s="4" customFormat="1" ht="12.75" x14ac:dyDescent="0.2">
      <c r="A211" s="54" t="s">
        <v>133</v>
      </c>
      <c r="B211" s="55">
        <v>-1036656.48</v>
      </c>
      <c r="C211" s="35">
        <v>0</v>
      </c>
      <c r="D211" s="35">
        <v>0</v>
      </c>
    </row>
    <row r="212" spans="1:4" s="4" customFormat="1" ht="12.75" x14ac:dyDescent="0.2">
      <c r="A212" s="95"/>
      <c r="B212" s="96"/>
      <c r="C212" s="35"/>
      <c r="D212" s="35"/>
    </row>
    <row r="213" spans="1:4" s="4" customFormat="1" ht="12.75" x14ac:dyDescent="0.2">
      <c r="A213" s="57"/>
      <c r="B213" s="68">
        <f>SUM(B210)</f>
        <v>-1036656.48</v>
      </c>
      <c r="C213" s="69">
        <v>0</v>
      </c>
      <c r="D213" s="69">
        <v>0</v>
      </c>
    </row>
    <row r="214" spans="1:4" s="4" customFormat="1" ht="12.75" x14ac:dyDescent="0.2">
      <c r="B214" s="52"/>
    </row>
    <row r="215" spans="1:4" s="4" customFormat="1" ht="12.75" x14ac:dyDescent="0.2">
      <c r="B215" s="52"/>
    </row>
    <row r="216" spans="1:4" s="4" customFormat="1" ht="12.75" x14ac:dyDescent="0.2">
      <c r="B216" s="52"/>
    </row>
    <row r="217" spans="1:4" s="4" customFormat="1" ht="12.75" x14ac:dyDescent="0.2">
      <c r="A217" s="19" t="s">
        <v>134</v>
      </c>
      <c r="B217" s="52"/>
    </row>
    <row r="218" spans="1:4" s="4" customFormat="1" ht="12.75" x14ac:dyDescent="0.2">
      <c r="A218" s="19"/>
      <c r="B218" s="52"/>
    </row>
    <row r="219" spans="1:4" s="4" customFormat="1" ht="12.75" x14ac:dyDescent="0.2">
      <c r="A219" s="19" t="s">
        <v>135</v>
      </c>
      <c r="B219" s="52"/>
    </row>
    <row r="220" spans="1:4" s="4" customFormat="1" ht="12.75" x14ac:dyDescent="0.2">
      <c r="B220" s="52"/>
    </row>
    <row r="221" spans="1:4" s="4" customFormat="1" ht="24" customHeight="1" x14ac:dyDescent="0.2">
      <c r="A221" s="97" t="s">
        <v>136</v>
      </c>
      <c r="B221" s="98" t="s">
        <v>8</v>
      </c>
      <c r="C221" s="28" t="s">
        <v>137</v>
      </c>
      <c r="D221" s="28" t="s">
        <v>45</v>
      </c>
    </row>
    <row r="222" spans="1:4" s="4" customFormat="1" ht="12.75" x14ac:dyDescent="0.2">
      <c r="A222" s="61" t="s">
        <v>138</v>
      </c>
      <c r="B222" s="30">
        <f>B229+B233+B237</f>
        <v>-539531.03</v>
      </c>
      <c r="C222" s="63"/>
      <c r="D222" s="63"/>
    </row>
    <row r="223" spans="1:4" s="4" customFormat="1" ht="12.75" x14ac:dyDescent="0.2">
      <c r="A223" s="54" t="s">
        <v>139</v>
      </c>
      <c r="B223" s="55">
        <v>-51436.47</v>
      </c>
      <c r="C223" s="35"/>
      <c r="D223" s="35"/>
    </row>
    <row r="224" spans="1:4" s="32" customFormat="1" ht="12.75" x14ac:dyDescent="0.2">
      <c r="A224" s="99" t="s">
        <v>140</v>
      </c>
      <c r="B224" s="100">
        <f>B223</f>
        <v>-51436.47</v>
      </c>
      <c r="C224" s="41"/>
      <c r="D224" s="41"/>
    </row>
    <row r="225" spans="1:4" s="4" customFormat="1" ht="12.75" x14ac:dyDescent="0.2">
      <c r="A225" s="54" t="s">
        <v>141</v>
      </c>
      <c r="B225" s="55">
        <v>-1280</v>
      </c>
      <c r="C225" s="35"/>
      <c r="D225" s="35"/>
    </row>
    <row r="226" spans="1:4" s="4" customFormat="1" ht="12.75" x14ac:dyDescent="0.2">
      <c r="A226" s="54" t="s">
        <v>142</v>
      </c>
      <c r="B226" s="55">
        <v>-148857.04</v>
      </c>
      <c r="C226" s="35"/>
      <c r="D226" s="35"/>
    </row>
    <row r="227" spans="1:4" s="4" customFormat="1" ht="12.75" x14ac:dyDescent="0.2">
      <c r="A227" s="54" t="s">
        <v>143</v>
      </c>
      <c r="B227" s="55">
        <v>-107535</v>
      </c>
      <c r="C227" s="35"/>
      <c r="D227" s="35"/>
    </row>
    <row r="228" spans="1:4" s="32" customFormat="1" ht="12.75" x14ac:dyDescent="0.2">
      <c r="A228" s="99" t="s">
        <v>144</v>
      </c>
      <c r="B228" s="100">
        <v>-257672.04</v>
      </c>
      <c r="C228" s="41"/>
      <c r="D228" s="41"/>
    </row>
    <row r="229" spans="1:4" s="32" customFormat="1" ht="12.75" x14ac:dyDescent="0.2">
      <c r="A229" s="99" t="s">
        <v>145</v>
      </c>
      <c r="B229" s="100">
        <v>-309108.51</v>
      </c>
      <c r="C229" s="41"/>
      <c r="D229" s="41"/>
    </row>
    <row r="230" spans="1:4" s="4" customFormat="1" ht="12.75" x14ac:dyDescent="0.2">
      <c r="A230" s="54" t="s">
        <v>146</v>
      </c>
      <c r="B230" s="55">
        <v>-12989.21</v>
      </c>
      <c r="C230" s="35"/>
      <c r="D230" s="35"/>
    </row>
    <row r="231" spans="1:4" s="4" customFormat="1" ht="12.75" x14ac:dyDescent="0.2">
      <c r="A231" s="54" t="s">
        <v>147</v>
      </c>
      <c r="B231" s="55">
        <v>-100961.8</v>
      </c>
      <c r="C231" s="35"/>
      <c r="D231" s="35"/>
    </row>
    <row r="232" spans="1:4" s="32" customFormat="1" ht="12.75" x14ac:dyDescent="0.2">
      <c r="A232" s="99" t="s">
        <v>148</v>
      </c>
      <c r="B232" s="100">
        <v>-113951.01</v>
      </c>
      <c r="C232" s="41"/>
      <c r="D232" s="41"/>
    </row>
    <row r="233" spans="1:4" s="32" customFormat="1" ht="12.75" x14ac:dyDescent="0.2">
      <c r="A233" s="99" t="s">
        <v>149</v>
      </c>
      <c r="B233" s="100">
        <v>-113951.01</v>
      </c>
      <c r="C233" s="41"/>
      <c r="D233" s="41"/>
    </row>
    <row r="234" spans="1:4" s="4" customFormat="1" ht="12.75" x14ac:dyDescent="0.2">
      <c r="A234" s="54" t="s">
        <v>150</v>
      </c>
      <c r="B234" s="55">
        <v>-10900</v>
      </c>
      <c r="C234" s="35"/>
      <c r="D234" s="35"/>
    </row>
    <row r="235" spans="1:4" s="4" customFormat="1" ht="12.75" x14ac:dyDescent="0.2">
      <c r="A235" s="54" t="s">
        <v>151</v>
      </c>
      <c r="B235" s="55">
        <v>-105571.51</v>
      </c>
      <c r="C235" s="35"/>
      <c r="D235" s="35"/>
    </row>
    <row r="236" spans="1:4" s="32" customFormat="1" ht="12.75" x14ac:dyDescent="0.2">
      <c r="A236" s="99" t="s">
        <v>152</v>
      </c>
      <c r="B236" s="100">
        <v>-116471.51</v>
      </c>
      <c r="C236" s="41"/>
      <c r="D236" s="41"/>
    </row>
    <row r="237" spans="1:4" s="32" customFormat="1" ht="12.75" x14ac:dyDescent="0.2">
      <c r="A237" s="99" t="s">
        <v>153</v>
      </c>
      <c r="B237" s="100">
        <v>-116471.51</v>
      </c>
      <c r="C237" s="41"/>
      <c r="D237" s="41"/>
    </row>
    <row r="238" spans="1:4" s="4" customFormat="1" ht="12.75" x14ac:dyDescent="0.2">
      <c r="A238" s="39"/>
      <c r="B238" s="34"/>
      <c r="C238" s="35"/>
      <c r="D238" s="35"/>
    </row>
    <row r="239" spans="1:4" s="32" customFormat="1" ht="12.75" x14ac:dyDescent="0.2">
      <c r="A239" s="39" t="s">
        <v>154</v>
      </c>
      <c r="B239" s="53">
        <f>B245+B252</f>
        <v>-27291655.189999998</v>
      </c>
      <c r="C239" s="41"/>
      <c r="D239" s="41"/>
    </row>
    <row r="240" spans="1:4" s="4" customFormat="1" ht="12.75" x14ac:dyDescent="0.2">
      <c r="A240" s="54" t="s">
        <v>155</v>
      </c>
      <c r="B240" s="55">
        <v>-604310</v>
      </c>
      <c r="C240" s="35"/>
      <c r="D240" s="35"/>
    </row>
    <row r="241" spans="1:4" s="4" customFormat="1" ht="12.75" x14ac:dyDescent="0.2">
      <c r="A241" s="54" t="s">
        <v>156</v>
      </c>
      <c r="B241" s="55">
        <v>-767770.2</v>
      </c>
      <c r="C241" s="35"/>
      <c r="D241" s="35"/>
    </row>
    <row r="242" spans="1:4" s="4" customFormat="1" ht="12.75" x14ac:dyDescent="0.2">
      <c r="A242" s="54" t="s">
        <v>157</v>
      </c>
      <c r="B242" s="55">
        <v>-1801528.47</v>
      </c>
      <c r="C242" s="35"/>
      <c r="D242" s="35"/>
    </row>
    <row r="243" spans="1:4" s="4" customFormat="1" ht="12.75" x14ac:dyDescent="0.2">
      <c r="A243" s="54" t="s">
        <v>158</v>
      </c>
      <c r="B243" s="55">
        <v>-8431945.3300000001</v>
      </c>
      <c r="C243" s="35"/>
      <c r="D243" s="35"/>
    </row>
    <row r="244" spans="1:4" s="32" customFormat="1" ht="12.75" x14ac:dyDescent="0.2">
      <c r="A244" s="99" t="s">
        <v>159</v>
      </c>
      <c r="B244" s="100">
        <v>-11605554</v>
      </c>
      <c r="C244" s="41"/>
      <c r="D244" s="41"/>
    </row>
    <row r="245" spans="1:4" s="32" customFormat="1" ht="12.75" x14ac:dyDescent="0.2">
      <c r="A245" s="99" t="s">
        <v>160</v>
      </c>
      <c r="B245" s="100">
        <v>-11605554</v>
      </c>
      <c r="C245" s="41"/>
      <c r="D245" s="41"/>
    </row>
    <row r="246" spans="1:4" s="4" customFormat="1" ht="12.75" x14ac:dyDescent="0.2">
      <c r="A246" s="54" t="s">
        <v>161</v>
      </c>
      <c r="B246" s="55">
        <v>-10457955.310000001</v>
      </c>
      <c r="C246" s="35"/>
      <c r="D246" s="35"/>
    </row>
    <row r="247" spans="1:4" s="4" customFormat="1" ht="12.75" x14ac:dyDescent="0.2">
      <c r="A247" s="54" t="s">
        <v>162</v>
      </c>
      <c r="B247" s="55">
        <v>-1231593.17</v>
      </c>
      <c r="C247" s="35"/>
      <c r="D247" s="35"/>
    </row>
    <row r="248" spans="1:4" s="4" customFormat="1" ht="12.75" x14ac:dyDescent="0.2">
      <c r="A248" s="54" t="s">
        <v>163</v>
      </c>
      <c r="B248" s="55">
        <v>-2349542.21</v>
      </c>
      <c r="C248" s="35"/>
      <c r="D248" s="35"/>
    </row>
    <row r="249" spans="1:4" s="4" customFormat="1" ht="12.75" x14ac:dyDescent="0.2">
      <c r="A249" s="54" t="s">
        <v>164</v>
      </c>
      <c r="B249" s="55">
        <v>-222085.5</v>
      </c>
      <c r="C249" s="35"/>
      <c r="D249" s="35"/>
    </row>
    <row r="250" spans="1:4" s="4" customFormat="1" ht="12.75" x14ac:dyDescent="0.2">
      <c r="A250" s="54" t="s">
        <v>165</v>
      </c>
      <c r="B250" s="55">
        <v>-1424925</v>
      </c>
      <c r="C250" s="35"/>
      <c r="D250" s="35"/>
    </row>
    <row r="251" spans="1:4" s="32" customFormat="1" ht="12.75" x14ac:dyDescent="0.2">
      <c r="A251" s="99" t="s">
        <v>166</v>
      </c>
      <c r="B251" s="55">
        <v>-15686101.189999999</v>
      </c>
      <c r="C251" s="41"/>
      <c r="D251" s="41"/>
    </row>
    <row r="252" spans="1:4" s="32" customFormat="1" ht="12.75" x14ac:dyDescent="0.2">
      <c r="A252" s="99" t="s">
        <v>167</v>
      </c>
      <c r="B252" s="55">
        <v>-15686101.189999999</v>
      </c>
      <c r="C252" s="41"/>
      <c r="D252" s="41"/>
    </row>
    <row r="253" spans="1:4" s="4" customFormat="1" ht="12.75" x14ac:dyDescent="0.2">
      <c r="A253" s="56"/>
      <c r="B253" s="34"/>
      <c r="C253" s="35"/>
      <c r="D253" s="35"/>
    </row>
    <row r="254" spans="1:4" s="4" customFormat="1" ht="12.75" x14ac:dyDescent="0.2">
      <c r="A254" s="57"/>
      <c r="B254" s="58">
        <f>SUM(B222+B239)</f>
        <v>-27831186.219999999</v>
      </c>
      <c r="C254" s="59"/>
      <c r="D254" s="59"/>
    </row>
    <row r="255" spans="1:4" s="4" customFormat="1" ht="12.75" x14ac:dyDescent="0.2">
      <c r="B255" s="52"/>
    </row>
    <row r="256" spans="1:4" s="4" customFormat="1" ht="12.75" x14ac:dyDescent="0.2">
      <c r="B256" s="52"/>
    </row>
    <row r="257" spans="1:4" s="4" customFormat="1" ht="24.75" customHeight="1" x14ac:dyDescent="0.2">
      <c r="A257" s="97" t="s">
        <v>168</v>
      </c>
      <c r="B257" s="98" t="s">
        <v>8</v>
      </c>
      <c r="C257" s="28" t="s">
        <v>137</v>
      </c>
      <c r="D257" s="28" t="s">
        <v>45</v>
      </c>
    </row>
    <row r="258" spans="1:4" s="4" customFormat="1" ht="12.75" x14ac:dyDescent="0.2">
      <c r="A258" s="61" t="s">
        <v>169</v>
      </c>
      <c r="B258" s="62"/>
      <c r="C258" s="63"/>
      <c r="D258" s="63"/>
    </row>
    <row r="259" spans="1:4" s="4" customFormat="1" ht="12.75" x14ac:dyDescent="0.2">
      <c r="A259" s="39"/>
      <c r="B259" s="34"/>
      <c r="C259" s="35"/>
      <c r="D259" s="35"/>
    </row>
    <row r="260" spans="1:4" s="4" customFormat="1" ht="12.75" x14ac:dyDescent="0.2">
      <c r="A260" s="56"/>
      <c r="B260" s="34"/>
      <c r="C260" s="35"/>
      <c r="D260" s="35"/>
    </row>
    <row r="261" spans="1:4" s="4" customFormat="1" ht="12.75" x14ac:dyDescent="0.2">
      <c r="A261" s="57"/>
      <c r="B261" s="60"/>
      <c r="C261" s="59"/>
      <c r="D261" s="59"/>
    </row>
    <row r="262" spans="1:4" s="4" customFormat="1" ht="12.75" x14ac:dyDescent="0.2">
      <c r="B262" s="52"/>
    </row>
    <row r="263" spans="1:4" s="4" customFormat="1" ht="12.75" x14ac:dyDescent="0.2">
      <c r="B263" s="52"/>
    </row>
    <row r="264" spans="1:4" s="4" customFormat="1" ht="12.75" x14ac:dyDescent="0.2">
      <c r="A264" s="19" t="s">
        <v>170</v>
      </c>
      <c r="B264" s="52"/>
    </row>
    <row r="265" spans="1:4" s="4" customFormat="1" ht="12.75" x14ac:dyDescent="0.2">
      <c r="B265" s="52"/>
    </row>
    <row r="266" spans="1:4" s="4" customFormat="1" ht="26.25" customHeight="1" x14ac:dyDescent="0.2">
      <c r="A266" s="97" t="s">
        <v>171</v>
      </c>
      <c r="B266" s="98" t="s">
        <v>8</v>
      </c>
      <c r="C266" s="28" t="s">
        <v>172</v>
      </c>
      <c r="D266" s="28" t="s">
        <v>173</v>
      </c>
    </row>
    <row r="267" spans="1:4" s="4" customFormat="1" ht="12.75" x14ac:dyDescent="0.2">
      <c r="A267" s="61" t="s">
        <v>174</v>
      </c>
      <c r="B267" s="101">
        <f>SUM(B268:B335)</f>
        <v>10135285.279999996</v>
      </c>
      <c r="C267" s="30">
        <f>SUM(C268:C335)</f>
        <v>99.990000000000038</v>
      </c>
      <c r="D267" s="63">
        <v>0</v>
      </c>
    </row>
    <row r="268" spans="1:4" s="4" customFormat="1" ht="12.75" x14ac:dyDescent="0.2">
      <c r="A268" s="54" t="s">
        <v>175</v>
      </c>
      <c r="B268" s="55">
        <v>2370943.3199999998</v>
      </c>
      <c r="C268" s="54">
        <v>23.39</v>
      </c>
      <c r="D268" s="35"/>
    </row>
    <row r="269" spans="1:4" s="4" customFormat="1" ht="12.75" x14ac:dyDescent="0.2">
      <c r="A269" s="54" t="s">
        <v>176</v>
      </c>
      <c r="B269" s="55">
        <v>1605519.52</v>
      </c>
      <c r="C269" s="54">
        <v>15.84</v>
      </c>
      <c r="D269" s="35"/>
    </row>
    <row r="270" spans="1:4" s="4" customFormat="1" ht="12.75" x14ac:dyDescent="0.2">
      <c r="A270" s="54" t="s">
        <v>177</v>
      </c>
      <c r="B270" s="55">
        <v>534090.6</v>
      </c>
      <c r="C270" s="54">
        <v>5.27</v>
      </c>
      <c r="D270" s="35"/>
    </row>
    <row r="271" spans="1:4" s="4" customFormat="1" ht="12.75" x14ac:dyDescent="0.2">
      <c r="A271" s="54" t="s">
        <v>178</v>
      </c>
      <c r="B271" s="55">
        <v>720415.67</v>
      </c>
      <c r="C271" s="54">
        <v>7.11</v>
      </c>
      <c r="D271" s="35"/>
    </row>
    <row r="272" spans="1:4" s="4" customFormat="1" ht="12.75" x14ac:dyDescent="0.2">
      <c r="A272" s="54" t="s">
        <v>179</v>
      </c>
      <c r="B272" s="55">
        <v>151649.53</v>
      </c>
      <c r="C272" s="54">
        <v>1.5</v>
      </c>
      <c r="D272" s="35"/>
    </row>
    <row r="273" spans="1:4" s="4" customFormat="1" ht="12.75" x14ac:dyDescent="0.2">
      <c r="A273" s="54" t="s">
        <v>180</v>
      </c>
      <c r="B273" s="55">
        <v>1551971.01</v>
      </c>
      <c r="C273" s="54">
        <v>15.31</v>
      </c>
      <c r="D273" s="35"/>
    </row>
    <row r="274" spans="1:4" s="4" customFormat="1" ht="12.75" x14ac:dyDescent="0.2">
      <c r="A274" s="54" t="s">
        <v>181</v>
      </c>
      <c r="B274" s="55">
        <v>76176.23</v>
      </c>
      <c r="C274" s="54">
        <v>0.75</v>
      </c>
      <c r="D274" s="35"/>
    </row>
    <row r="275" spans="1:4" s="4" customFormat="1" ht="12.75" x14ac:dyDescent="0.2">
      <c r="A275" s="54" t="s">
        <v>182</v>
      </c>
      <c r="B275" s="55">
        <v>11485.73</v>
      </c>
      <c r="C275" s="54">
        <v>0.11</v>
      </c>
      <c r="D275" s="35"/>
    </row>
    <row r="276" spans="1:4" s="4" customFormat="1" ht="12.75" x14ac:dyDescent="0.2">
      <c r="A276" s="54" t="s">
        <v>183</v>
      </c>
      <c r="B276" s="55">
        <v>14627</v>
      </c>
      <c r="C276" s="54">
        <v>0.14000000000000001</v>
      </c>
      <c r="D276" s="35"/>
    </row>
    <row r="277" spans="1:4" s="4" customFormat="1" ht="12.75" x14ac:dyDescent="0.2">
      <c r="A277" s="54" t="s">
        <v>184</v>
      </c>
      <c r="B277" s="55">
        <v>43494.11</v>
      </c>
      <c r="C277" s="54">
        <v>0.43</v>
      </c>
      <c r="D277" s="35"/>
    </row>
    <row r="278" spans="1:4" s="4" customFormat="1" ht="12.75" x14ac:dyDescent="0.2">
      <c r="A278" s="54" t="s">
        <v>185</v>
      </c>
      <c r="B278" s="55">
        <v>23862.58</v>
      </c>
      <c r="C278" s="54">
        <v>0.24</v>
      </c>
      <c r="D278" s="35"/>
    </row>
    <row r="279" spans="1:4" s="4" customFormat="1" ht="12.75" x14ac:dyDescent="0.2">
      <c r="A279" s="54" t="s">
        <v>186</v>
      </c>
      <c r="B279" s="55">
        <v>4618.13</v>
      </c>
      <c r="C279" s="54">
        <v>0.05</v>
      </c>
      <c r="D279" s="35"/>
    </row>
    <row r="280" spans="1:4" s="4" customFormat="1" ht="12.75" x14ac:dyDescent="0.2">
      <c r="A280" s="54" t="s">
        <v>187</v>
      </c>
      <c r="B280" s="55">
        <v>89087.46</v>
      </c>
      <c r="C280" s="54">
        <v>0.88</v>
      </c>
      <c r="D280" s="35"/>
    </row>
    <row r="281" spans="1:4" s="4" customFormat="1" ht="12.75" x14ac:dyDescent="0.2">
      <c r="A281" s="54" t="s">
        <v>188</v>
      </c>
      <c r="B281" s="55">
        <v>3494</v>
      </c>
      <c r="C281" s="54">
        <v>0.03</v>
      </c>
      <c r="D281" s="35"/>
    </row>
    <row r="282" spans="1:4" s="4" customFormat="1" ht="12.75" x14ac:dyDescent="0.2">
      <c r="A282" s="54" t="s">
        <v>189</v>
      </c>
      <c r="B282" s="55">
        <v>7705.57</v>
      </c>
      <c r="C282" s="54">
        <v>0.08</v>
      </c>
      <c r="D282" s="35"/>
    </row>
    <row r="283" spans="1:4" s="4" customFormat="1" ht="12.75" x14ac:dyDescent="0.2">
      <c r="A283" s="54" t="s">
        <v>190</v>
      </c>
      <c r="B283" s="55">
        <v>2999.76</v>
      </c>
      <c r="C283" s="54">
        <v>0.03</v>
      </c>
      <c r="D283" s="35"/>
    </row>
    <row r="284" spans="1:4" s="4" customFormat="1" ht="12.75" x14ac:dyDescent="0.2">
      <c r="A284" s="54" t="s">
        <v>191</v>
      </c>
      <c r="B284" s="55">
        <v>4126.21</v>
      </c>
      <c r="C284" s="54">
        <v>0.04</v>
      </c>
      <c r="D284" s="35"/>
    </row>
    <row r="285" spans="1:4" s="4" customFormat="1" ht="12.75" x14ac:dyDescent="0.2">
      <c r="A285" s="54" t="s">
        <v>192</v>
      </c>
      <c r="B285" s="55">
        <v>15560</v>
      </c>
      <c r="C285" s="54">
        <v>0.15</v>
      </c>
      <c r="D285" s="35"/>
    </row>
    <row r="286" spans="1:4" s="4" customFormat="1" ht="12.75" x14ac:dyDescent="0.2">
      <c r="A286" s="54" t="s">
        <v>193</v>
      </c>
      <c r="B286" s="55">
        <v>9206.2000000000007</v>
      </c>
      <c r="C286" s="54">
        <v>0.09</v>
      </c>
      <c r="D286" s="35"/>
    </row>
    <row r="287" spans="1:4" s="4" customFormat="1" ht="12.75" x14ac:dyDescent="0.2">
      <c r="A287" s="54" t="s">
        <v>194</v>
      </c>
      <c r="B287" s="55">
        <v>26162.799999999999</v>
      </c>
      <c r="C287" s="54">
        <v>0.26</v>
      </c>
      <c r="D287" s="35"/>
    </row>
    <row r="288" spans="1:4" s="4" customFormat="1" ht="12.75" x14ac:dyDescent="0.2">
      <c r="A288" s="54" t="s">
        <v>195</v>
      </c>
      <c r="B288" s="55">
        <v>29359.93</v>
      </c>
      <c r="C288" s="54">
        <v>0.28999999999999998</v>
      </c>
      <c r="D288" s="35"/>
    </row>
    <row r="289" spans="1:4" s="4" customFormat="1" ht="12.75" x14ac:dyDescent="0.2">
      <c r="A289" s="54" t="s">
        <v>196</v>
      </c>
      <c r="B289" s="55">
        <v>8082.22</v>
      </c>
      <c r="C289" s="54">
        <v>0.08</v>
      </c>
      <c r="D289" s="35"/>
    </row>
    <row r="290" spans="1:4" s="4" customFormat="1" ht="12.75" x14ac:dyDescent="0.2">
      <c r="A290" s="54" t="s">
        <v>197</v>
      </c>
      <c r="B290" s="55">
        <v>12383.32</v>
      </c>
      <c r="C290" s="54">
        <v>0.12</v>
      </c>
      <c r="D290" s="35"/>
    </row>
    <row r="291" spans="1:4" s="4" customFormat="1" ht="12.75" x14ac:dyDescent="0.2">
      <c r="A291" s="54" t="s">
        <v>198</v>
      </c>
      <c r="B291" s="55">
        <v>9580.76</v>
      </c>
      <c r="C291" s="54">
        <v>0.09</v>
      </c>
      <c r="D291" s="35"/>
    </row>
    <row r="292" spans="1:4" s="4" customFormat="1" ht="12.75" x14ac:dyDescent="0.2">
      <c r="A292" s="54" t="s">
        <v>199</v>
      </c>
      <c r="B292" s="55">
        <v>8057.75</v>
      </c>
      <c r="C292" s="54">
        <v>0.08</v>
      </c>
      <c r="D292" s="35"/>
    </row>
    <row r="293" spans="1:4" s="4" customFormat="1" ht="12.75" x14ac:dyDescent="0.2">
      <c r="A293" s="54" t="s">
        <v>200</v>
      </c>
      <c r="B293" s="55">
        <v>1592.82</v>
      </c>
      <c r="C293" s="54">
        <v>0.02</v>
      </c>
      <c r="D293" s="35"/>
    </row>
    <row r="294" spans="1:4" s="4" customFormat="1" ht="12.75" x14ac:dyDescent="0.2">
      <c r="A294" s="54" t="s">
        <v>201</v>
      </c>
      <c r="B294" s="55">
        <v>173094.92</v>
      </c>
      <c r="C294" s="54">
        <v>1.71</v>
      </c>
      <c r="D294" s="35"/>
    </row>
    <row r="295" spans="1:4" s="4" customFormat="1" ht="12.75" x14ac:dyDescent="0.2">
      <c r="A295" s="54" t="s">
        <v>202</v>
      </c>
      <c r="B295" s="55">
        <v>89421.4</v>
      </c>
      <c r="C295" s="54">
        <v>0.88</v>
      </c>
      <c r="D295" s="35"/>
    </row>
    <row r="296" spans="1:4" s="4" customFormat="1" ht="12.75" x14ac:dyDescent="0.2">
      <c r="A296" s="54" t="s">
        <v>203</v>
      </c>
      <c r="B296" s="37">
        <v>579.29</v>
      </c>
      <c r="C296" s="54">
        <v>0.01</v>
      </c>
      <c r="D296" s="35"/>
    </row>
    <row r="297" spans="1:4" s="4" customFormat="1" ht="12.75" x14ac:dyDescent="0.2">
      <c r="A297" s="54" t="s">
        <v>204</v>
      </c>
      <c r="B297" s="55">
        <v>7760</v>
      </c>
      <c r="C297" s="54">
        <v>0.08</v>
      </c>
      <c r="D297" s="35"/>
    </row>
    <row r="298" spans="1:4" s="4" customFormat="1" ht="12.75" x14ac:dyDescent="0.2">
      <c r="A298" s="54" t="s">
        <v>205</v>
      </c>
      <c r="B298" s="55">
        <v>7063.01</v>
      </c>
      <c r="C298" s="54">
        <v>7.0000000000000007E-2</v>
      </c>
      <c r="D298" s="35"/>
    </row>
    <row r="299" spans="1:4" s="4" customFormat="1" ht="12.75" x14ac:dyDescent="0.2">
      <c r="A299" s="54" t="s">
        <v>206</v>
      </c>
      <c r="B299" s="55">
        <v>5520.8</v>
      </c>
      <c r="C299" s="54">
        <v>0.05</v>
      </c>
      <c r="D299" s="35"/>
    </row>
    <row r="300" spans="1:4" s="4" customFormat="1" ht="12.75" x14ac:dyDescent="0.2">
      <c r="A300" s="54" t="s">
        <v>207</v>
      </c>
      <c r="B300" s="55">
        <v>6482.2</v>
      </c>
      <c r="C300" s="54">
        <v>0.06</v>
      </c>
      <c r="D300" s="35"/>
    </row>
    <row r="301" spans="1:4" s="4" customFormat="1" ht="12.75" x14ac:dyDescent="0.2">
      <c r="A301" s="54" t="s">
        <v>208</v>
      </c>
      <c r="B301" s="55">
        <v>237316</v>
      </c>
      <c r="C301" s="54">
        <v>2.34</v>
      </c>
      <c r="D301" s="35"/>
    </row>
    <row r="302" spans="1:4" s="4" customFormat="1" ht="12.75" x14ac:dyDescent="0.2">
      <c r="A302" s="54" t="s">
        <v>209</v>
      </c>
      <c r="B302" s="55">
        <v>58027.35</v>
      </c>
      <c r="C302" s="54">
        <v>0.56999999999999995</v>
      </c>
      <c r="D302" s="35"/>
    </row>
    <row r="303" spans="1:4" s="4" customFormat="1" ht="12.75" x14ac:dyDescent="0.2">
      <c r="A303" s="54" t="s">
        <v>210</v>
      </c>
      <c r="B303" s="55">
        <v>10177</v>
      </c>
      <c r="C303" s="54">
        <v>0.1</v>
      </c>
      <c r="D303" s="35"/>
    </row>
    <row r="304" spans="1:4" s="4" customFormat="1" ht="12.75" x14ac:dyDescent="0.2">
      <c r="A304" s="54" t="s">
        <v>211</v>
      </c>
      <c r="B304" s="55">
        <v>43922.96</v>
      </c>
      <c r="C304" s="54">
        <v>0.43</v>
      </c>
      <c r="D304" s="35"/>
    </row>
    <row r="305" spans="1:4" s="4" customFormat="1" ht="12.75" x14ac:dyDescent="0.2">
      <c r="A305" s="54" t="s">
        <v>212</v>
      </c>
      <c r="B305" s="55">
        <v>17204.650000000001</v>
      </c>
      <c r="C305" s="54">
        <v>0.17</v>
      </c>
      <c r="D305" s="35"/>
    </row>
    <row r="306" spans="1:4" s="4" customFormat="1" ht="12.75" x14ac:dyDescent="0.2">
      <c r="A306" s="54" t="s">
        <v>213</v>
      </c>
      <c r="B306" s="55">
        <v>12668.72</v>
      </c>
      <c r="C306" s="54">
        <v>0.13</v>
      </c>
      <c r="D306" s="35"/>
    </row>
    <row r="307" spans="1:4" s="4" customFormat="1" ht="12.75" x14ac:dyDescent="0.2">
      <c r="A307" s="54" t="s">
        <v>214</v>
      </c>
      <c r="B307" s="55">
        <v>3468.17</v>
      </c>
      <c r="C307" s="54">
        <v>0.03</v>
      </c>
      <c r="D307" s="35"/>
    </row>
    <row r="308" spans="1:4" s="4" customFormat="1" ht="12.75" x14ac:dyDescent="0.2">
      <c r="A308" s="54" t="s">
        <v>215</v>
      </c>
      <c r="B308" s="55">
        <v>4087.85</v>
      </c>
      <c r="C308" s="54">
        <v>0.04</v>
      </c>
      <c r="D308" s="35"/>
    </row>
    <row r="309" spans="1:4" s="4" customFormat="1" ht="12.75" x14ac:dyDescent="0.2">
      <c r="A309" s="54" t="s">
        <v>216</v>
      </c>
      <c r="B309" s="55">
        <v>156552.25</v>
      </c>
      <c r="C309" s="54">
        <v>1.54</v>
      </c>
      <c r="D309" s="35"/>
    </row>
    <row r="310" spans="1:4" s="4" customFormat="1" ht="12.75" x14ac:dyDescent="0.2">
      <c r="A310" s="54" t="s">
        <v>217</v>
      </c>
      <c r="B310" s="55">
        <v>8000</v>
      </c>
      <c r="C310" s="54">
        <v>0.08</v>
      </c>
      <c r="D310" s="35"/>
    </row>
    <row r="311" spans="1:4" s="4" customFormat="1" ht="12.75" x14ac:dyDescent="0.2">
      <c r="A311" s="54" t="s">
        <v>218</v>
      </c>
      <c r="B311" s="55">
        <v>10562</v>
      </c>
      <c r="C311" s="54">
        <v>0.1</v>
      </c>
      <c r="D311" s="35"/>
    </row>
    <row r="312" spans="1:4" s="4" customFormat="1" ht="12.75" x14ac:dyDescent="0.2">
      <c r="A312" s="54" t="s">
        <v>219</v>
      </c>
      <c r="B312" s="55">
        <v>10980</v>
      </c>
      <c r="C312" s="54">
        <v>0.11</v>
      </c>
      <c r="D312" s="35"/>
    </row>
    <row r="313" spans="1:4" s="4" customFormat="1" ht="12.75" x14ac:dyDescent="0.2">
      <c r="A313" s="54" t="s">
        <v>220</v>
      </c>
      <c r="B313" s="55">
        <v>90941.8</v>
      </c>
      <c r="C313" s="54">
        <v>0.9</v>
      </c>
      <c r="D313" s="35"/>
    </row>
    <row r="314" spans="1:4" s="4" customFormat="1" ht="12.75" x14ac:dyDescent="0.2">
      <c r="A314" s="54" t="s">
        <v>221</v>
      </c>
      <c r="B314" s="55">
        <v>558656</v>
      </c>
      <c r="C314" s="54">
        <v>5.51</v>
      </c>
      <c r="D314" s="35"/>
    </row>
    <row r="315" spans="1:4" s="4" customFormat="1" ht="12.75" x14ac:dyDescent="0.2">
      <c r="A315" s="54" t="s">
        <v>222</v>
      </c>
      <c r="B315" s="55">
        <v>5376.6</v>
      </c>
      <c r="C315" s="54">
        <v>0.05</v>
      </c>
      <c r="D315" s="35"/>
    </row>
    <row r="316" spans="1:4" s="4" customFormat="1" ht="12.75" x14ac:dyDescent="0.2">
      <c r="A316" s="54" t="s">
        <v>223</v>
      </c>
      <c r="B316" s="55">
        <v>21091.68</v>
      </c>
      <c r="C316" s="54">
        <v>0.21</v>
      </c>
      <c r="D316" s="35"/>
    </row>
    <row r="317" spans="1:4" s="4" customFormat="1" ht="12.75" x14ac:dyDescent="0.2">
      <c r="A317" s="54" t="s">
        <v>224</v>
      </c>
      <c r="B317" s="55">
        <v>39518.269999999997</v>
      </c>
      <c r="C317" s="54">
        <v>0.39</v>
      </c>
      <c r="D317" s="35"/>
    </row>
    <row r="318" spans="1:4" s="4" customFormat="1" ht="12.75" x14ac:dyDescent="0.2">
      <c r="A318" s="54" t="s">
        <v>225</v>
      </c>
      <c r="B318" s="55">
        <v>15200</v>
      </c>
      <c r="C318" s="54">
        <v>0.15</v>
      </c>
      <c r="D318" s="35"/>
    </row>
    <row r="319" spans="1:4" s="4" customFormat="1" ht="12.75" x14ac:dyDescent="0.2">
      <c r="A319" s="54" t="s">
        <v>226</v>
      </c>
      <c r="B319" s="55">
        <v>83307.839999999997</v>
      </c>
      <c r="C319" s="54">
        <v>0.82</v>
      </c>
      <c r="D319" s="35"/>
    </row>
    <row r="320" spans="1:4" s="4" customFormat="1" ht="12.75" x14ac:dyDescent="0.2">
      <c r="A320" s="54" t="s">
        <v>227</v>
      </c>
      <c r="B320" s="55">
        <v>6048.6</v>
      </c>
      <c r="C320" s="54">
        <v>0.06</v>
      </c>
      <c r="D320" s="35"/>
    </row>
    <row r="321" spans="1:4" s="4" customFormat="1" ht="12.75" x14ac:dyDescent="0.2">
      <c r="A321" s="54" t="s">
        <v>228</v>
      </c>
      <c r="B321" s="55">
        <v>323090.15999999997</v>
      </c>
      <c r="C321" s="54">
        <v>3.19</v>
      </c>
      <c r="D321" s="35"/>
    </row>
    <row r="322" spans="1:4" s="4" customFormat="1" ht="12.75" x14ac:dyDescent="0.2">
      <c r="A322" s="54" t="s">
        <v>229</v>
      </c>
      <c r="B322" s="55">
        <v>4000</v>
      </c>
      <c r="C322" s="54">
        <v>0.04</v>
      </c>
      <c r="D322" s="35"/>
    </row>
    <row r="323" spans="1:4" s="4" customFormat="1" ht="12.75" x14ac:dyDescent="0.2">
      <c r="A323" s="54" t="s">
        <v>230</v>
      </c>
      <c r="B323" s="55">
        <v>40086.730000000003</v>
      </c>
      <c r="C323" s="54">
        <v>0.4</v>
      </c>
      <c r="D323" s="35"/>
    </row>
    <row r="324" spans="1:4" s="4" customFormat="1" ht="12.75" x14ac:dyDescent="0.2">
      <c r="A324" s="54" t="s">
        <v>231</v>
      </c>
      <c r="B324" s="55">
        <v>27875.200000000001</v>
      </c>
      <c r="C324" s="54">
        <v>0.28000000000000003</v>
      </c>
      <c r="D324" s="35"/>
    </row>
    <row r="325" spans="1:4" s="4" customFormat="1" ht="12.75" x14ac:dyDescent="0.2">
      <c r="A325" s="54" t="s">
        <v>232</v>
      </c>
      <c r="B325" s="55">
        <v>5446</v>
      </c>
      <c r="C325" s="54">
        <v>0.05</v>
      </c>
      <c r="D325" s="35"/>
    </row>
    <row r="326" spans="1:4" s="4" customFormat="1" ht="12.75" x14ac:dyDescent="0.2">
      <c r="A326" s="54" t="s">
        <v>233</v>
      </c>
      <c r="B326" s="55">
        <v>36244.49</v>
      </c>
      <c r="C326" s="54">
        <v>0.36</v>
      </c>
      <c r="D326" s="35"/>
    </row>
    <row r="327" spans="1:4" s="4" customFormat="1" ht="12.75" x14ac:dyDescent="0.2">
      <c r="A327" s="54" t="s">
        <v>234</v>
      </c>
      <c r="B327" s="55">
        <v>149379.6</v>
      </c>
      <c r="C327" s="54">
        <v>1.47</v>
      </c>
      <c r="D327" s="35"/>
    </row>
    <row r="328" spans="1:4" s="4" customFormat="1" ht="12.75" x14ac:dyDescent="0.2">
      <c r="A328" s="54" t="s">
        <v>235</v>
      </c>
      <c r="B328" s="55">
        <v>1210</v>
      </c>
      <c r="C328" s="54">
        <v>0.01</v>
      </c>
      <c r="D328" s="35"/>
    </row>
    <row r="329" spans="1:4" s="4" customFormat="1" ht="12.75" x14ac:dyDescent="0.2">
      <c r="A329" s="54" t="s">
        <v>236</v>
      </c>
      <c r="B329" s="55">
        <v>70820.259999999995</v>
      </c>
      <c r="C329" s="54">
        <v>0.7</v>
      </c>
      <c r="D329" s="35"/>
    </row>
    <row r="330" spans="1:4" s="4" customFormat="1" ht="12.75" x14ac:dyDescent="0.2">
      <c r="A330" s="54" t="s">
        <v>237</v>
      </c>
      <c r="B330" s="55">
        <v>1200</v>
      </c>
      <c r="C330" s="54">
        <v>0.01</v>
      </c>
      <c r="D330" s="35"/>
    </row>
    <row r="331" spans="1:4" s="4" customFormat="1" ht="12.75" x14ac:dyDescent="0.2">
      <c r="A331" s="54" t="s">
        <v>238</v>
      </c>
      <c r="B331" s="55">
        <v>18460.349999999999</v>
      </c>
      <c r="C331" s="54">
        <v>0.18</v>
      </c>
      <c r="D331" s="35"/>
    </row>
    <row r="332" spans="1:4" s="4" customFormat="1" ht="12.75" x14ac:dyDescent="0.2">
      <c r="A332" s="54" t="s">
        <v>239</v>
      </c>
      <c r="B332" s="55">
        <v>86077.94</v>
      </c>
      <c r="C332" s="54">
        <v>0.85</v>
      </c>
      <c r="D332" s="35"/>
    </row>
    <row r="333" spans="1:4" s="4" customFormat="1" ht="12.75" x14ac:dyDescent="0.2">
      <c r="A333" s="54" t="s">
        <v>240</v>
      </c>
      <c r="B333" s="55">
        <v>116190.86</v>
      </c>
      <c r="C333" s="54">
        <v>1.1499999999999999</v>
      </c>
      <c r="D333" s="35"/>
    </row>
    <row r="334" spans="1:4" s="4" customFormat="1" ht="12.75" x14ac:dyDescent="0.2">
      <c r="A334" s="54" t="s">
        <v>241</v>
      </c>
      <c r="B334" s="55">
        <v>89181</v>
      </c>
      <c r="C334" s="54">
        <v>0.88</v>
      </c>
      <c r="D334" s="35"/>
    </row>
    <row r="335" spans="1:4" s="4" customFormat="1" ht="12.75" x14ac:dyDescent="0.2">
      <c r="A335" s="54" t="s">
        <v>242</v>
      </c>
      <c r="B335" s="55">
        <v>146741.1</v>
      </c>
      <c r="C335" s="54">
        <v>1.45</v>
      </c>
      <c r="D335" s="35"/>
    </row>
    <row r="336" spans="1:4" s="4" customFormat="1" ht="12.75" x14ac:dyDescent="0.2">
      <c r="A336" s="95"/>
      <c r="B336" s="102"/>
      <c r="C336" s="95"/>
      <c r="D336" s="35"/>
    </row>
    <row r="337" spans="1:6" s="4" customFormat="1" ht="12.75" x14ac:dyDescent="0.2">
      <c r="A337" s="57"/>
      <c r="B337" s="58">
        <f>B267</f>
        <v>10135285.279999996</v>
      </c>
      <c r="C337" s="59">
        <f>C267</f>
        <v>99.990000000000038</v>
      </c>
      <c r="D337" s="59">
        <v>0</v>
      </c>
    </row>
    <row r="338" spans="1:6" s="4" customFormat="1" ht="12.75" x14ac:dyDescent="0.2">
      <c r="B338" s="52"/>
    </row>
    <row r="339" spans="1:6" s="4" customFormat="1" ht="12.75" x14ac:dyDescent="0.2">
      <c r="B339" s="52"/>
    </row>
    <row r="340" spans="1:6" s="4" customFormat="1" ht="12.75" x14ac:dyDescent="0.2">
      <c r="A340" s="19" t="s">
        <v>243</v>
      </c>
      <c r="B340" s="52"/>
    </row>
    <row r="341" spans="1:6" s="4" customFormat="1" ht="12.75" x14ac:dyDescent="0.2">
      <c r="B341" s="52"/>
    </row>
    <row r="342" spans="1:6" s="4" customFormat="1" ht="28.5" customHeight="1" x14ac:dyDescent="0.2">
      <c r="A342" s="74" t="s">
        <v>244</v>
      </c>
      <c r="B342" s="75" t="s">
        <v>54</v>
      </c>
      <c r="C342" s="94" t="s">
        <v>55</v>
      </c>
      <c r="D342" s="94" t="s">
        <v>245</v>
      </c>
      <c r="E342" s="103" t="s">
        <v>9</v>
      </c>
      <c r="F342" s="104" t="s">
        <v>125</v>
      </c>
    </row>
    <row r="343" spans="1:6" s="4" customFormat="1" ht="12.75" x14ac:dyDescent="0.2">
      <c r="A343" s="61" t="s">
        <v>246</v>
      </c>
      <c r="B343" s="70">
        <f>SUM(B344:B345)</f>
        <v>-84608518.719999999</v>
      </c>
      <c r="C343" s="63">
        <f>C344</f>
        <v>-83031304.049999997</v>
      </c>
      <c r="D343" s="105">
        <f>D344</f>
        <v>1577214.67</v>
      </c>
      <c r="E343" s="63">
        <v>0</v>
      </c>
      <c r="F343" s="105">
        <v>0</v>
      </c>
    </row>
    <row r="344" spans="1:6" s="4" customFormat="1" ht="12.75" x14ac:dyDescent="0.2">
      <c r="A344" s="54" t="s">
        <v>247</v>
      </c>
      <c r="B344" s="55">
        <v>-84608518.719999999</v>
      </c>
      <c r="C344" s="36">
        <v>-83031304.049999997</v>
      </c>
      <c r="D344" s="55">
        <v>1577214.67</v>
      </c>
      <c r="E344" s="35"/>
      <c r="F344" s="106"/>
    </row>
    <row r="345" spans="1:6" s="4" customFormat="1" ht="12.75" x14ac:dyDescent="0.2">
      <c r="A345" s="56"/>
      <c r="B345" s="71"/>
      <c r="C345" s="44"/>
      <c r="D345" s="107"/>
      <c r="E345" s="35"/>
      <c r="F345" s="106"/>
    </row>
    <row r="346" spans="1:6" s="4" customFormat="1" ht="12.75" x14ac:dyDescent="0.2">
      <c r="A346" s="57"/>
      <c r="B346" s="58">
        <f>SUM(B343)</f>
        <v>-84608518.719999999</v>
      </c>
      <c r="C346" s="59">
        <f>C343</f>
        <v>-83031304.049999997</v>
      </c>
      <c r="D346" s="59">
        <f>D343</f>
        <v>1577214.67</v>
      </c>
      <c r="E346" s="59"/>
      <c r="F346" s="108"/>
    </row>
    <row r="347" spans="1:6" s="4" customFormat="1" ht="12.75" x14ac:dyDescent="0.2">
      <c r="B347" s="52"/>
    </row>
    <row r="348" spans="1:6" s="4" customFormat="1" ht="12.75" x14ac:dyDescent="0.2">
      <c r="B348" s="52"/>
    </row>
    <row r="349" spans="1:6" s="4" customFormat="1" ht="12.75" x14ac:dyDescent="0.2">
      <c r="B349" s="52"/>
    </row>
    <row r="350" spans="1:6" s="4" customFormat="1" ht="27" customHeight="1" x14ac:dyDescent="0.2">
      <c r="A350" s="97" t="s">
        <v>248</v>
      </c>
      <c r="B350" s="98" t="s">
        <v>54</v>
      </c>
      <c r="C350" s="28" t="s">
        <v>55</v>
      </c>
      <c r="D350" s="28" t="s">
        <v>245</v>
      </c>
      <c r="E350" s="109" t="s">
        <v>125</v>
      </c>
    </row>
    <row r="351" spans="1:6" s="4" customFormat="1" ht="12.75" x14ac:dyDescent="0.2">
      <c r="A351" s="29" t="s">
        <v>249</v>
      </c>
      <c r="B351" s="30">
        <f>SUM(B352:B353)</f>
        <v>-10225299.130000001</v>
      </c>
      <c r="C351" s="110">
        <f>C352+C353</f>
        <v>-26300124.580000002</v>
      </c>
      <c r="D351" s="63">
        <f>D352+D353</f>
        <v>-16074825.449999999</v>
      </c>
      <c r="E351" s="63"/>
    </row>
    <row r="352" spans="1:6" s="4" customFormat="1" ht="12.75" x14ac:dyDescent="0.2">
      <c r="A352" s="37" t="s">
        <v>250</v>
      </c>
      <c r="B352" s="36">
        <v>-10225299.130000001</v>
      </c>
      <c r="C352" s="55">
        <v>-17695900.940000001</v>
      </c>
      <c r="D352" s="36">
        <v>-7470601.8099999996</v>
      </c>
      <c r="E352" s="35"/>
    </row>
    <row r="353" spans="1:5" s="4" customFormat="1" ht="12.75" x14ac:dyDescent="0.2">
      <c r="A353" s="37" t="s">
        <v>251</v>
      </c>
      <c r="B353" s="54"/>
      <c r="C353" s="55">
        <v>-8604223.6400000006</v>
      </c>
      <c r="D353" s="36">
        <v>-8604223.6400000006</v>
      </c>
      <c r="E353" s="35"/>
    </row>
    <row r="354" spans="1:5" s="4" customFormat="1" ht="12.75" x14ac:dyDescent="0.2">
      <c r="A354" s="37"/>
      <c r="B354" s="111"/>
      <c r="C354" s="112"/>
      <c r="D354" s="44"/>
      <c r="E354" s="35"/>
    </row>
    <row r="355" spans="1:5" s="4" customFormat="1" ht="12.75" x14ac:dyDescent="0.2">
      <c r="A355" s="57"/>
      <c r="B355" s="58">
        <f>SUM(B351)</f>
        <v>-10225299.130000001</v>
      </c>
      <c r="C355" s="59">
        <f>C351</f>
        <v>-26300124.580000002</v>
      </c>
      <c r="D355" s="59">
        <f>D351</f>
        <v>-16074825.449999999</v>
      </c>
      <c r="E355" s="59"/>
    </row>
    <row r="356" spans="1:5" s="4" customFormat="1" ht="12.75" x14ac:dyDescent="0.2">
      <c r="B356" s="52"/>
    </row>
    <row r="357" spans="1:5" s="4" customFormat="1" ht="12.75" x14ac:dyDescent="0.2">
      <c r="B357" s="52"/>
    </row>
    <row r="358" spans="1:5" s="4" customFormat="1" ht="12.75" x14ac:dyDescent="0.2">
      <c r="A358" s="19" t="s">
        <v>252</v>
      </c>
      <c r="B358" s="52"/>
    </row>
    <row r="359" spans="1:5" s="4" customFormat="1" ht="12.75" x14ac:dyDescent="0.2">
      <c r="B359" s="52"/>
    </row>
    <row r="360" spans="1:5" s="4" customFormat="1" ht="30.75" customHeight="1" x14ac:dyDescent="0.2">
      <c r="A360" s="97" t="s">
        <v>253</v>
      </c>
      <c r="B360" s="98" t="s">
        <v>54</v>
      </c>
      <c r="C360" s="28" t="s">
        <v>55</v>
      </c>
      <c r="D360" s="28" t="s">
        <v>56</v>
      </c>
    </row>
    <row r="361" spans="1:5" s="4" customFormat="1" ht="12.75" x14ac:dyDescent="0.2">
      <c r="A361" s="29" t="s">
        <v>254</v>
      </c>
      <c r="B361" s="30">
        <f>SUM(B362)</f>
        <v>15850</v>
      </c>
      <c r="C361" s="113">
        <f>C362</f>
        <v>18935.66</v>
      </c>
      <c r="D361" s="31">
        <f>D362</f>
        <v>3085.66</v>
      </c>
    </row>
    <row r="362" spans="1:5" s="4" customFormat="1" ht="12.75" x14ac:dyDescent="0.2">
      <c r="A362" s="38" t="s">
        <v>255</v>
      </c>
      <c r="B362" s="36">
        <v>15850</v>
      </c>
      <c r="C362" s="55">
        <v>18935.66</v>
      </c>
      <c r="D362" s="36">
        <v>3085.66</v>
      </c>
    </row>
    <row r="363" spans="1:5" s="4" customFormat="1" ht="12.75" x14ac:dyDescent="0.2">
      <c r="A363" s="38"/>
      <c r="B363" s="36"/>
      <c r="C363" s="50"/>
      <c r="D363" s="35"/>
    </row>
    <row r="364" spans="1:5" s="32" customFormat="1" ht="12.75" x14ac:dyDescent="0.2">
      <c r="A364" s="114" t="s">
        <v>256</v>
      </c>
      <c r="B364" s="73">
        <f>SUM(B365:B385)</f>
        <v>23608352.650000006</v>
      </c>
      <c r="C364" s="115">
        <f t="shared" ref="C364:D364" si="0">SUM(C365:C385)</f>
        <v>-3947440.8400000012</v>
      </c>
      <c r="D364" s="73">
        <f t="shared" si="0"/>
        <v>-27555793.490000006</v>
      </c>
    </row>
    <row r="365" spans="1:5" s="4" customFormat="1" ht="12.75" x14ac:dyDescent="0.2">
      <c r="A365" s="37" t="s">
        <v>257</v>
      </c>
      <c r="B365" s="36">
        <v>848169.11</v>
      </c>
      <c r="C365" s="55">
        <v>-1833189.86</v>
      </c>
      <c r="D365" s="36">
        <v>-2681358.9700000002</v>
      </c>
    </row>
    <row r="366" spans="1:5" s="4" customFormat="1" ht="12.75" x14ac:dyDescent="0.2">
      <c r="A366" s="37" t="s">
        <v>258</v>
      </c>
      <c r="B366" s="36">
        <v>7816774.3700000001</v>
      </c>
      <c r="C366" s="55">
        <v>-2591279.04</v>
      </c>
      <c r="D366" s="36">
        <v>-10408053.41</v>
      </c>
    </row>
    <row r="367" spans="1:5" s="4" customFormat="1" ht="12.75" x14ac:dyDescent="0.2">
      <c r="A367" s="37" t="s">
        <v>259</v>
      </c>
      <c r="B367" s="36">
        <v>6119729.4000000004</v>
      </c>
      <c r="C367" s="55">
        <v>1317355.0900000001</v>
      </c>
      <c r="D367" s="36">
        <v>-4802374.3099999996</v>
      </c>
    </row>
    <row r="368" spans="1:5" s="4" customFormat="1" ht="12.75" x14ac:dyDescent="0.2">
      <c r="A368" s="37" t="s">
        <v>260</v>
      </c>
      <c r="B368" s="36">
        <v>4850.55</v>
      </c>
      <c r="C368" s="55">
        <v>10005.709999999999</v>
      </c>
      <c r="D368" s="36">
        <v>5155.16</v>
      </c>
    </row>
    <row r="369" spans="1:4" s="4" customFormat="1" ht="12.75" x14ac:dyDescent="0.2">
      <c r="A369" s="37" t="s">
        <v>261</v>
      </c>
      <c r="B369" s="36">
        <v>162681</v>
      </c>
      <c r="C369" s="55">
        <v>387799.59</v>
      </c>
      <c r="D369" s="36">
        <v>225118.59</v>
      </c>
    </row>
    <row r="370" spans="1:4" s="4" customFormat="1" ht="12.75" x14ac:dyDescent="0.2">
      <c r="A370" s="37" t="s">
        <v>262</v>
      </c>
      <c r="B370" s="36">
        <v>6037106.4100000001</v>
      </c>
      <c r="C370" s="55">
        <v>24055.05</v>
      </c>
      <c r="D370" s="36">
        <v>-6013051.3600000003</v>
      </c>
    </row>
    <row r="371" spans="1:4" s="4" customFormat="1" ht="12.75" x14ac:dyDescent="0.2">
      <c r="A371" s="37" t="s">
        <v>263</v>
      </c>
      <c r="B371" s="36">
        <v>34148.230000000003</v>
      </c>
      <c r="C371" s="55">
        <v>386025.3</v>
      </c>
      <c r="D371" s="36">
        <v>351877.07</v>
      </c>
    </row>
    <row r="372" spans="1:4" s="4" customFormat="1" ht="12.75" x14ac:dyDescent="0.2">
      <c r="A372" s="37" t="s">
        <v>264</v>
      </c>
      <c r="B372" s="36">
        <v>271537.26</v>
      </c>
      <c r="C372" s="55">
        <v>9172.84</v>
      </c>
      <c r="D372" s="36">
        <v>-262364.42</v>
      </c>
    </row>
    <row r="373" spans="1:4" s="4" customFormat="1" ht="12.75" x14ac:dyDescent="0.2">
      <c r="A373" s="37" t="s">
        <v>265</v>
      </c>
      <c r="B373" s="36">
        <v>2263561.2999999998</v>
      </c>
      <c r="C373" s="55">
        <v>-1352165.96</v>
      </c>
      <c r="D373" s="36">
        <v>-3615727.26</v>
      </c>
    </row>
    <row r="374" spans="1:4" s="4" customFormat="1" ht="12.75" x14ac:dyDescent="0.2">
      <c r="A374" s="37" t="s">
        <v>266</v>
      </c>
      <c r="B374" s="54"/>
      <c r="C374" s="37">
        <v>-290</v>
      </c>
      <c r="D374" s="54">
        <v>-290</v>
      </c>
    </row>
    <row r="375" spans="1:4" s="4" customFormat="1" ht="12.75" x14ac:dyDescent="0.2">
      <c r="A375" s="37" t="s">
        <v>267</v>
      </c>
      <c r="B375" s="54">
        <v>-580</v>
      </c>
      <c r="C375" s="55">
        <v>-1155</v>
      </c>
      <c r="D375" s="54">
        <v>-575</v>
      </c>
    </row>
    <row r="376" spans="1:4" s="4" customFormat="1" ht="12.75" x14ac:dyDescent="0.2">
      <c r="A376" s="37" t="s">
        <v>268</v>
      </c>
      <c r="B376" s="54">
        <v>-580</v>
      </c>
      <c r="C376" s="55">
        <v>-2340239</v>
      </c>
      <c r="D376" s="36">
        <v>-2339659</v>
      </c>
    </row>
    <row r="377" spans="1:4" s="4" customFormat="1" ht="12.75" x14ac:dyDescent="0.2">
      <c r="A377" s="37" t="s">
        <v>269</v>
      </c>
      <c r="B377" s="36">
        <v>50955.02</v>
      </c>
      <c r="C377" s="55">
        <v>34280.019999999997</v>
      </c>
      <c r="D377" s="36">
        <v>-16675</v>
      </c>
    </row>
    <row r="378" spans="1:4" s="4" customFormat="1" ht="12.75" x14ac:dyDescent="0.2">
      <c r="A378" s="37" t="s">
        <v>270</v>
      </c>
      <c r="B378" s="54"/>
      <c r="C378" s="55">
        <v>1947387.74</v>
      </c>
      <c r="D378" s="36">
        <v>1947387.74</v>
      </c>
    </row>
    <row r="379" spans="1:4" s="4" customFormat="1" ht="12.75" x14ac:dyDescent="0.2">
      <c r="A379" s="37" t="s">
        <v>271</v>
      </c>
      <c r="B379" s="54"/>
      <c r="C379" s="55">
        <v>17453.080000000002</v>
      </c>
      <c r="D379" s="36">
        <v>17453.080000000002</v>
      </c>
    </row>
    <row r="380" spans="1:4" s="4" customFormat="1" ht="12.75" x14ac:dyDescent="0.2">
      <c r="A380" s="37" t="s">
        <v>272</v>
      </c>
      <c r="B380" s="54"/>
      <c r="C380" s="55">
        <v>9025.6</v>
      </c>
      <c r="D380" s="36">
        <v>9025.6</v>
      </c>
    </row>
    <row r="381" spans="1:4" s="4" customFormat="1" ht="12.75" x14ac:dyDescent="0.2">
      <c r="A381" s="37" t="s">
        <v>273</v>
      </c>
      <c r="B381" s="54"/>
      <c r="C381" s="55">
        <v>3318</v>
      </c>
      <c r="D381" s="36">
        <v>3318</v>
      </c>
    </row>
    <row r="382" spans="1:4" s="4" customFormat="1" ht="12.75" x14ac:dyDescent="0.2">
      <c r="A382" s="37" t="s">
        <v>274</v>
      </c>
      <c r="B382" s="54"/>
      <c r="C382" s="55">
        <v>5000</v>
      </c>
      <c r="D382" s="36">
        <v>5000</v>
      </c>
    </row>
    <row r="383" spans="1:4" s="4" customFormat="1" ht="12.75" x14ac:dyDescent="0.2">
      <c r="A383" s="37" t="s">
        <v>275</v>
      </c>
      <c r="B383" s="54"/>
      <c r="C383" s="55">
        <v>10000</v>
      </c>
      <c r="D383" s="36">
        <v>10000</v>
      </c>
    </row>
    <row r="384" spans="1:4" s="4" customFormat="1" ht="12.75" x14ac:dyDescent="0.2">
      <c r="A384" s="37" t="s">
        <v>276</v>
      </c>
      <c r="B384" s="54"/>
      <c r="C384" s="55">
        <v>10000</v>
      </c>
      <c r="D384" s="36">
        <v>10000</v>
      </c>
    </row>
    <row r="385" spans="1:6" s="4" customFormat="1" ht="12.75" x14ac:dyDescent="0.2">
      <c r="A385" s="116"/>
      <c r="B385" s="111"/>
      <c r="C385" s="112"/>
      <c r="D385" s="44"/>
    </row>
    <row r="386" spans="1:6" s="4" customFormat="1" ht="12.75" x14ac:dyDescent="0.2">
      <c r="A386" s="57"/>
      <c r="B386" s="58">
        <f>SUM(B361+B364)</f>
        <v>23624202.650000006</v>
      </c>
      <c r="C386" s="59">
        <f>C361+C364</f>
        <v>-3928505.1800000011</v>
      </c>
      <c r="D386" s="59">
        <f>D361+D364</f>
        <v>-27552707.830000006</v>
      </c>
    </row>
    <row r="387" spans="1:6" s="4" customFormat="1" ht="12.75" x14ac:dyDescent="0.2">
      <c r="B387" s="52"/>
    </row>
    <row r="388" spans="1:6" s="4" customFormat="1" ht="12.75" x14ac:dyDescent="0.2">
      <c r="B388" s="52"/>
    </row>
    <row r="389" spans="1:6" s="4" customFormat="1" ht="24" customHeight="1" x14ac:dyDescent="0.2">
      <c r="A389" s="97" t="s">
        <v>277</v>
      </c>
      <c r="B389" s="98" t="s">
        <v>56</v>
      </c>
      <c r="C389" s="28" t="s">
        <v>278</v>
      </c>
      <c r="D389" s="15"/>
    </row>
    <row r="390" spans="1:6" s="4" customFormat="1" ht="12.75" x14ac:dyDescent="0.2">
      <c r="A390" s="29" t="s">
        <v>279</v>
      </c>
      <c r="B390" s="62"/>
      <c r="C390" s="105"/>
      <c r="D390" s="50"/>
    </row>
    <row r="391" spans="1:6" s="4" customFormat="1" ht="12.75" x14ac:dyDescent="0.2">
      <c r="A391" s="33"/>
      <c r="B391" s="34"/>
      <c r="C391" s="106"/>
      <c r="D391" s="50"/>
    </row>
    <row r="392" spans="1:6" s="4" customFormat="1" ht="12.75" x14ac:dyDescent="0.2">
      <c r="A392" s="33" t="s">
        <v>58</v>
      </c>
      <c r="B392" s="34"/>
      <c r="C392" s="106"/>
      <c r="D392" s="50"/>
    </row>
    <row r="393" spans="1:6" s="4" customFormat="1" ht="12.75" x14ac:dyDescent="0.2">
      <c r="A393" s="117" t="s">
        <v>280</v>
      </c>
      <c r="B393" s="118" t="s">
        <v>281</v>
      </c>
      <c r="C393" s="106"/>
      <c r="D393" s="50"/>
    </row>
    <row r="394" spans="1:6" s="4" customFormat="1" ht="12.75" x14ac:dyDescent="0.2">
      <c r="A394" s="33" t="s">
        <v>60</v>
      </c>
      <c r="B394" s="118"/>
      <c r="C394" s="106"/>
      <c r="D394" s="50"/>
    </row>
    <row r="395" spans="1:6" s="4" customFormat="1" ht="12.75" x14ac:dyDescent="0.2">
      <c r="A395" s="117" t="s">
        <v>282</v>
      </c>
      <c r="B395" s="118">
        <v>877344.05</v>
      </c>
      <c r="C395" s="106"/>
      <c r="D395" s="50"/>
    </row>
    <row r="396" spans="1:6" s="4" customFormat="1" ht="12.75" x14ac:dyDescent="0.2">
      <c r="A396" s="117" t="s">
        <v>283</v>
      </c>
      <c r="B396" s="118">
        <v>530952.13</v>
      </c>
      <c r="C396" s="106"/>
      <c r="D396" s="50"/>
    </row>
    <row r="397" spans="1:6" s="4" customFormat="1" ht="25.5" x14ac:dyDescent="0.2">
      <c r="A397" s="117" t="s">
        <v>284</v>
      </c>
      <c r="B397" s="118" t="s">
        <v>285</v>
      </c>
      <c r="C397" s="106"/>
      <c r="D397" s="50"/>
    </row>
    <row r="398" spans="1:6" s="4" customFormat="1" ht="12.75" x14ac:dyDescent="0.2">
      <c r="A398" s="117" t="s">
        <v>286</v>
      </c>
      <c r="B398" s="118" t="s">
        <v>287</v>
      </c>
      <c r="C398" s="106"/>
      <c r="D398" s="50"/>
    </row>
    <row r="399" spans="1:6" s="4" customFormat="1" ht="12.75" x14ac:dyDescent="0.2">
      <c r="A399" s="15" t="s">
        <v>288</v>
      </c>
      <c r="B399" s="119">
        <v>-3501.75</v>
      </c>
      <c r="C399" s="106"/>
      <c r="D399" s="50"/>
    </row>
    <row r="400" spans="1:6" s="4" customFormat="1" ht="12.75" x14ac:dyDescent="0.2">
      <c r="A400" s="39" t="s">
        <v>289</v>
      </c>
      <c r="B400" s="120"/>
      <c r="C400" s="35"/>
      <c r="D400" s="50"/>
      <c r="E400" s="15"/>
      <c r="F400" s="15"/>
    </row>
    <row r="401" spans="1:7" s="4" customFormat="1" ht="12.75" x14ac:dyDescent="0.2">
      <c r="A401" s="56"/>
      <c r="B401" s="120"/>
      <c r="C401" s="35"/>
      <c r="D401" s="50"/>
      <c r="E401" s="15"/>
      <c r="F401" s="15"/>
    </row>
    <row r="402" spans="1:7" s="4" customFormat="1" ht="12.75" x14ac:dyDescent="0.2">
      <c r="A402" s="57"/>
      <c r="B402" s="60">
        <v>190146928.28999999</v>
      </c>
      <c r="C402" s="59"/>
      <c r="D402" s="50"/>
      <c r="E402" s="15"/>
      <c r="F402" s="15"/>
    </row>
    <row r="403" spans="1:7" s="4" customFormat="1" ht="12.75" x14ac:dyDescent="0.2">
      <c r="B403" s="52"/>
      <c r="D403" s="15"/>
      <c r="E403" s="15"/>
      <c r="F403" s="15"/>
    </row>
    <row r="404" spans="1:7" s="4" customFormat="1" ht="12.75" x14ac:dyDescent="0.2">
      <c r="B404" s="52"/>
      <c r="E404" s="15"/>
      <c r="F404" s="15"/>
    </row>
    <row r="405" spans="1:7" s="4" customFormat="1" ht="12.75" x14ac:dyDescent="0.2">
      <c r="B405" s="52"/>
      <c r="E405" s="15"/>
      <c r="F405" s="15"/>
    </row>
    <row r="406" spans="1:7" s="4" customFormat="1" ht="12.75" x14ac:dyDescent="0.2">
      <c r="B406" s="52"/>
      <c r="E406" s="15"/>
      <c r="F406" s="15"/>
    </row>
    <row r="407" spans="1:7" s="4" customFormat="1" ht="12.75" x14ac:dyDescent="0.2">
      <c r="A407" s="19" t="s">
        <v>290</v>
      </c>
      <c r="B407" s="52"/>
      <c r="E407" s="15"/>
      <c r="F407" s="15"/>
    </row>
    <row r="408" spans="1:7" s="4" customFormat="1" ht="12" customHeight="1" x14ac:dyDescent="0.2">
      <c r="A408" s="19" t="s">
        <v>291</v>
      </c>
      <c r="B408" s="52"/>
      <c r="E408" s="15"/>
      <c r="F408" s="15"/>
    </row>
    <row r="409" spans="1:7" s="4" customFormat="1" ht="12.75" x14ac:dyDescent="0.2">
      <c r="A409" s="121"/>
      <c r="B409" s="121"/>
      <c r="C409" s="121"/>
      <c r="D409" s="121"/>
      <c r="E409" s="15"/>
      <c r="F409" s="15"/>
    </row>
    <row r="410" spans="1:7" s="4" customFormat="1" ht="12.75" x14ac:dyDescent="0.2">
      <c r="A410" s="37"/>
      <c r="B410" s="6"/>
      <c r="C410" s="37"/>
      <c r="D410" s="37"/>
      <c r="E410" s="15"/>
      <c r="F410" s="15"/>
    </row>
    <row r="411" spans="1:7" s="4" customFormat="1" ht="12.75" x14ac:dyDescent="0.2">
      <c r="A411" s="122" t="s">
        <v>292</v>
      </c>
      <c r="B411" s="123"/>
      <c r="C411" s="123"/>
      <c r="D411" s="124"/>
      <c r="E411" s="15"/>
      <c r="F411" s="15"/>
    </row>
    <row r="412" spans="1:7" s="4" customFormat="1" ht="12.75" x14ac:dyDescent="0.2">
      <c r="A412" s="125" t="s">
        <v>293</v>
      </c>
      <c r="B412" s="126"/>
      <c r="C412" s="126"/>
      <c r="D412" s="127"/>
      <c r="E412" s="15"/>
      <c r="F412" s="15"/>
    </row>
    <row r="413" spans="1:7" s="4" customFormat="1" ht="12.75" x14ac:dyDescent="0.2">
      <c r="A413" s="128" t="s">
        <v>294</v>
      </c>
      <c r="B413" s="129"/>
      <c r="C413" s="129"/>
      <c r="D413" s="130"/>
      <c r="E413" s="15"/>
      <c r="F413" s="15"/>
      <c r="G413" s="131"/>
    </row>
    <row r="414" spans="1:7" s="4" customFormat="1" ht="12.75" x14ac:dyDescent="0.2">
      <c r="A414" s="132" t="s">
        <v>295</v>
      </c>
      <c r="B414" s="133"/>
      <c r="C414" s="15"/>
      <c r="D414" s="134">
        <v>-27831186.219999999</v>
      </c>
      <c r="E414" s="15"/>
      <c r="F414" s="15"/>
    </row>
    <row r="415" spans="1:7" s="4" customFormat="1" ht="12.75" x14ac:dyDescent="0.2">
      <c r="A415" s="135"/>
      <c r="B415" s="136"/>
      <c r="C415" s="15"/>
      <c r="D415" s="15"/>
      <c r="E415" s="15"/>
      <c r="F415" s="15"/>
    </row>
    <row r="416" spans="1:7" s="4" customFormat="1" ht="12.75" x14ac:dyDescent="0.2">
      <c r="A416" s="137" t="s">
        <v>296</v>
      </c>
      <c r="B416" s="137"/>
      <c r="C416" s="138"/>
      <c r="D416" s="139">
        <v>0</v>
      </c>
      <c r="E416" s="15"/>
      <c r="F416" s="15"/>
    </row>
    <row r="417" spans="1:6" s="4" customFormat="1" ht="12.75" x14ac:dyDescent="0.2">
      <c r="A417" s="140" t="s">
        <v>297</v>
      </c>
      <c r="B417" s="140"/>
      <c r="C417" s="139" t="s">
        <v>298</v>
      </c>
      <c r="D417" s="141"/>
      <c r="E417" s="15"/>
      <c r="F417" s="15"/>
    </row>
    <row r="418" spans="1:6" s="4" customFormat="1" ht="12.75" x14ac:dyDescent="0.2">
      <c r="A418" s="140" t="s">
        <v>299</v>
      </c>
      <c r="B418" s="140"/>
      <c r="C418" s="139" t="s">
        <v>298</v>
      </c>
      <c r="D418" s="141"/>
      <c r="E418" s="15"/>
      <c r="F418" s="15"/>
    </row>
    <row r="419" spans="1:6" s="4" customFormat="1" ht="12.75" x14ac:dyDescent="0.2">
      <c r="A419" s="140" t="s">
        <v>300</v>
      </c>
      <c r="B419" s="140"/>
      <c r="C419" s="139" t="s">
        <v>298</v>
      </c>
      <c r="D419" s="141"/>
      <c r="E419" s="15"/>
      <c r="F419" s="15"/>
    </row>
    <row r="420" spans="1:6" s="4" customFormat="1" ht="12.75" x14ac:dyDescent="0.2">
      <c r="A420" s="140" t="s">
        <v>301</v>
      </c>
      <c r="B420" s="140"/>
      <c r="C420" s="139" t="s">
        <v>298</v>
      </c>
      <c r="D420" s="141"/>
      <c r="E420" s="15"/>
      <c r="F420" s="15"/>
    </row>
    <row r="421" spans="1:6" s="4" customFormat="1" ht="12.75" x14ac:dyDescent="0.2">
      <c r="A421" s="142" t="s">
        <v>302</v>
      </c>
      <c r="B421" s="143"/>
      <c r="C421" s="139">
        <v>0</v>
      </c>
      <c r="D421" s="141"/>
      <c r="E421" s="15"/>
      <c r="F421" s="15"/>
    </row>
    <row r="422" spans="1:6" s="4" customFormat="1" ht="12.75" x14ac:dyDescent="0.2">
      <c r="A422" s="136"/>
      <c r="B422" s="136"/>
      <c r="C422" s="15"/>
      <c r="E422" s="15"/>
      <c r="F422" s="15"/>
    </row>
    <row r="423" spans="1:6" s="4" customFormat="1" ht="12.75" x14ac:dyDescent="0.2">
      <c r="A423" s="137" t="s">
        <v>303</v>
      </c>
      <c r="B423" s="137"/>
      <c r="C423" s="138"/>
      <c r="D423" s="139">
        <v>0</v>
      </c>
      <c r="E423" s="15"/>
      <c r="F423" s="15"/>
    </row>
    <row r="424" spans="1:6" s="4" customFormat="1" ht="12.75" x14ac:dyDescent="0.2">
      <c r="A424" s="140" t="s">
        <v>304</v>
      </c>
      <c r="B424" s="140"/>
      <c r="C424" s="139" t="s">
        <v>298</v>
      </c>
      <c r="D424" s="144"/>
      <c r="E424" s="15"/>
      <c r="F424" s="15"/>
    </row>
    <row r="425" spans="1:6" s="4" customFormat="1" ht="12.75" x14ac:dyDescent="0.2">
      <c r="A425" s="140" t="s">
        <v>305</v>
      </c>
      <c r="B425" s="140"/>
      <c r="C425" s="139" t="s">
        <v>298</v>
      </c>
      <c r="D425" s="144"/>
      <c r="E425" s="15"/>
      <c r="F425" s="15"/>
    </row>
    <row r="426" spans="1:6" s="4" customFormat="1" ht="12.75" x14ac:dyDescent="0.2">
      <c r="A426" s="140" t="s">
        <v>306</v>
      </c>
      <c r="B426" s="140"/>
      <c r="C426" s="139" t="s">
        <v>298</v>
      </c>
      <c r="D426" s="144"/>
      <c r="E426" s="15"/>
      <c r="F426" s="15"/>
    </row>
    <row r="427" spans="1:6" s="4" customFormat="1" ht="12.75" x14ac:dyDescent="0.2">
      <c r="A427" s="145" t="s">
        <v>307</v>
      </c>
      <c r="B427" s="145"/>
      <c r="C427" s="139">
        <v>0</v>
      </c>
      <c r="D427" s="146"/>
      <c r="E427" s="15"/>
      <c r="F427" s="15"/>
    </row>
    <row r="428" spans="1:6" s="4" customFormat="1" ht="12.75" x14ac:dyDescent="0.2">
      <c r="A428" s="136"/>
      <c r="B428" s="136"/>
      <c r="E428" s="15"/>
      <c r="F428" s="15"/>
    </row>
    <row r="429" spans="1:6" s="4" customFormat="1" ht="12.75" x14ac:dyDescent="0.2">
      <c r="A429" s="147" t="s">
        <v>308</v>
      </c>
      <c r="B429" s="147"/>
      <c r="D429" s="148">
        <f>+D414+D416-D423</f>
        <v>-27831186.219999999</v>
      </c>
      <c r="E429" s="15"/>
      <c r="F429" s="15"/>
    </row>
    <row r="430" spans="1:6" s="4" customFormat="1" ht="12.75" x14ac:dyDescent="0.2">
      <c r="A430" s="37"/>
      <c r="B430" s="6"/>
      <c r="C430" s="37"/>
      <c r="D430" s="37"/>
      <c r="E430" s="15"/>
      <c r="F430" s="15"/>
    </row>
    <row r="431" spans="1:6" s="4" customFormat="1" ht="12.75" x14ac:dyDescent="0.2">
      <c r="A431" s="37"/>
      <c r="B431" s="6"/>
      <c r="C431" s="37"/>
      <c r="D431" s="37"/>
      <c r="E431" s="15"/>
      <c r="F431" s="15"/>
    </row>
    <row r="432" spans="1:6" s="4" customFormat="1" ht="12.75" x14ac:dyDescent="0.2">
      <c r="A432" s="122" t="s">
        <v>309</v>
      </c>
      <c r="B432" s="123"/>
      <c r="C432" s="123"/>
      <c r="D432" s="124"/>
      <c r="E432" s="15"/>
      <c r="F432" s="15"/>
    </row>
    <row r="433" spans="1:6" s="4" customFormat="1" ht="12.75" x14ac:dyDescent="0.2">
      <c r="A433" s="125" t="s">
        <v>310</v>
      </c>
      <c r="B433" s="126"/>
      <c r="C433" s="126"/>
      <c r="D433" s="127"/>
      <c r="E433" s="15"/>
      <c r="F433" s="15"/>
    </row>
    <row r="434" spans="1:6" s="4" customFormat="1" ht="12.75" x14ac:dyDescent="0.2">
      <c r="A434" s="128" t="s">
        <v>294</v>
      </c>
      <c r="B434" s="129"/>
      <c r="C434" s="129"/>
      <c r="D434" s="130"/>
      <c r="E434" s="15"/>
      <c r="F434" s="15"/>
    </row>
    <row r="435" spans="1:6" s="4" customFormat="1" ht="12.75" x14ac:dyDescent="0.2">
      <c r="A435" s="132" t="s">
        <v>311</v>
      </c>
      <c r="B435" s="133"/>
      <c r="C435" s="15"/>
      <c r="D435" s="134">
        <v>10135285.279999999</v>
      </c>
      <c r="E435" s="15"/>
      <c r="F435" s="15"/>
    </row>
    <row r="436" spans="1:6" s="4" customFormat="1" ht="12.75" x14ac:dyDescent="0.2">
      <c r="A436" s="136"/>
      <c r="B436" s="136"/>
      <c r="E436" s="15"/>
      <c r="F436" s="15"/>
    </row>
    <row r="437" spans="1:6" s="4" customFormat="1" ht="12.75" x14ac:dyDescent="0.2">
      <c r="A437" s="149" t="s">
        <v>312</v>
      </c>
      <c r="B437" s="149"/>
      <c r="C437" s="138"/>
      <c r="D437" s="150">
        <f>SUM(C437:C454)</f>
        <v>0</v>
      </c>
      <c r="E437" s="15"/>
      <c r="F437" s="15"/>
    </row>
    <row r="438" spans="1:6" s="4" customFormat="1" ht="12.75" x14ac:dyDescent="0.2">
      <c r="A438" s="140" t="s">
        <v>313</v>
      </c>
      <c r="B438" s="140"/>
      <c r="C438" s="139" t="s">
        <v>298</v>
      </c>
      <c r="D438" s="151"/>
      <c r="E438" s="15"/>
      <c r="F438" s="15"/>
    </row>
    <row r="439" spans="1:6" s="4" customFormat="1" ht="12.75" x14ac:dyDescent="0.2">
      <c r="A439" s="140" t="s">
        <v>314</v>
      </c>
      <c r="B439" s="140"/>
      <c r="C439" s="139" t="s">
        <v>298</v>
      </c>
      <c r="D439" s="151"/>
      <c r="E439" s="15"/>
      <c r="F439" s="15"/>
    </row>
    <row r="440" spans="1:6" s="4" customFormat="1" ht="12.75" x14ac:dyDescent="0.2">
      <c r="A440" s="140" t="s">
        <v>315</v>
      </c>
      <c r="B440" s="140"/>
      <c r="C440" s="139" t="s">
        <v>298</v>
      </c>
      <c r="D440" s="151"/>
      <c r="E440" s="15"/>
      <c r="F440" s="15"/>
    </row>
    <row r="441" spans="1:6" s="4" customFormat="1" ht="12.75" x14ac:dyDescent="0.2">
      <c r="A441" s="140" t="s">
        <v>316</v>
      </c>
      <c r="B441" s="140"/>
      <c r="C441" s="139" t="s">
        <v>298</v>
      </c>
      <c r="D441" s="151"/>
      <c r="E441" s="15"/>
      <c r="F441" s="15"/>
    </row>
    <row r="442" spans="1:6" s="4" customFormat="1" ht="12.75" x14ac:dyDescent="0.2">
      <c r="A442" s="140" t="s">
        <v>317</v>
      </c>
      <c r="B442" s="140"/>
      <c r="C442" s="139" t="s">
        <v>298</v>
      </c>
      <c r="D442" s="151"/>
      <c r="E442" s="15"/>
      <c r="F442" s="15"/>
    </row>
    <row r="443" spans="1:6" s="4" customFormat="1" ht="12.75" x14ac:dyDescent="0.2">
      <c r="A443" s="140" t="s">
        <v>318</v>
      </c>
      <c r="B443" s="140"/>
      <c r="C443" s="139" t="s">
        <v>298</v>
      </c>
      <c r="D443" s="151"/>
      <c r="E443" s="15"/>
      <c r="F443" s="15"/>
    </row>
    <row r="444" spans="1:6" s="4" customFormat="1" ht="12.75" x14ac:dyDescent="0.2">
      <c r="A444" s="140" t="s">
        <v>319</v>
      </c>
      <c r="B444" s="140"/>
      <c r="C444" s="139" t="s">
        <v>298</v>
      </c>
      <c r="D444" s="151"/>
      <c r="E444" s="15"/>
      <c r="F444" s="15"/>
    </row>
    <row r="445" spans="1:6" s="4" customFormat="1" ht="12.75" x14ac:dyDescent="0.2">
      <c r="A445" s="140" t="s">
        <v>320</v>
      </c>
      <c r="B445" s="140"/>
      <c r="C445" s="139" t="s">
        <v>298</v>
      </c>
      <c r="D445" s="151"/>
      <c r="E445" s="15"/>
      <c r="F445" s="15"/>
    </row>
    <row r="446" spans="1:6" s="4" customFormat="1" ht="12.75" x14ac:dyDescent="0.2">
      <c r="A446" s="140" t="s">
        <v>321</v>
      </c>
      <c r="B446" s="140"/>
      <c r="C446" s="139" t="s">
        <v>298</v>
      </c>
      <c r="D446" s="151"/>
      <c r="E446" s="15"/>
      <c r="F446" s="15"/>
    </row>
    <row r="447" spans="1:6" s="4" customFormat="1" ht="12.75" x14ac:dyDescent="0.2">
      <c r="A447" s="140" t="s">
        <v>322</v>
      </c>
      <c r="B447" s="140"/>
      <c r="C447" s="139" t="s">
        <v>298</v>
      </c>
      <c r="D447" s="151"/>
      <c r="E447" s="15"/>
      <c r="F447" s="15"/>
    </row>
    <row r="448" spans="1:6" s="4" customFormat="1" ht="12.75" x14ac:dyDescent="0.2">
      <c r="A448" s="140" t="s">
        <v>323</v>
      </c>
      <c r="B448" s="140"/>
      <c r="C448" s="139" t="s">
        <v>298</v>
      </c>
      <c r="D448" s="151"/>
      <c r="E448" s="15"/>
      <c r="F448" s="15"/>
    </row>
    <row r="449" spans="1:6" s="4" customFormat="1" ht="12.75" x14ac:dyDescent="0.2">
      <c r="A449" s="140" t="s">
        <v>324</v>
      </c>
      <c r="B449" s="140"/>
      <c r="C449" s="139" t="s">
        <v>298</v>
      </c>
      <c r="D449" s="151"/>
      <c r="E449" s="15"/>
      <c r="F449" s="15"/>
    </row>
    <row r="450" spans="1:6" s="4" customFormat="1" ht="12.75" x14ac:dyDescent="0.2">
      <c r="A450" s="140" t="s">
        <v>325</v>
      </c>
      <c r="B450" s="140"/>
      <c r="C450" s="139" t="s">
        <v>298</v>
      </c>
      <c r="D450" s="151"/>
      <c r="E450" s="15"/>
      <c r="F450" s="15"/>
    </row>
    <row r="451" spans="1:6" s="4" customFormat="1" ht="12.75" x14ac:dyDescent="0.2">
      <c r="A451" s="140" t="s">
        <v>326</v>
      </c>
      <c r="B451" s="140"/>
      <c r="C451" s="139" t="s">
        <v>298</v>
      </c>
      <c r="D451" s="151"/>
      <c r="E451" s="15"/>
      <c r="F451" s="15"/>
    </row>
    <row r="452" spans="1:6" s="4" customFormat="1" ht="12.75" x14ac:dyDescent="0.2">
      <c r="A452" s="140" t="s">
        <v>327</v>
      </c>
      <c r="B452" s="140"/>
      <c r="C452" s="139" t="s">
        <v>298</v>
      </c>
      <c r="D452" s="151"/>
      <c r="E452" s="15"/>
      <c r="F452" s="15"/>
    </row>
    <row r="453" spans="1:6" s="4" customFormat="1" ht="12.75" customHeight="1" x14ac:dyDescent="0.2">
      <c r="A453" s="140" t="s">
        <v>328</v>
      </c>
      <c r="B453" s="140"/>
      <c r="C453" s="139" t="s">
        <v>298</v>
      </c>
      <c r="D453" s="151"/>
      <c r="E453" s="15"/>
      <c r="F453" s="15"/>
    </row>
    <row r="454" spans="1:6" s="4" customFormat="1" ht="12.75" x14ac:dyDescent="0.2">
      <c r="A454" s="152" t="s">
        <v>329</v>
      </c>
      <c r="B454" s="153"/>
      <c r="C454" s="139">
        <v>0</v>
      </c>
      <c r="D454" s="151"/>
      <c r="E454" s="15"/>
      <c r="F454" s="15"/>
    </row>
    <row r="455" spans="1:6" s="4" customFormat="1" ht="12.75" x14ac:dyDescent="0.2">
      <c r="A455" s="136"/>
      <c r="B455" s="136"/>
      <c r="E455" s="15"/>
      <c r="F455" s="15"/>
    </row>
    <row r="456" spans="1:6" s="4" customFormat="1" ht="12.75" x14ac:dyDescent="0.2">
      <c r="A456" s="149" t="s">
        <v>330</v>
      </c>
      <c r="B456" s="149"/>
      <c r="C456" s="138"/>
      <c r="D456" s="150">
        <f>SUM(C456:C463)</f>
        <v>0</v>
      </c>
      <c r="E456" s="15"/>
      <c r="F456" s="15"/>
    </row>
    <row r="457" spans="1:6" s="4" customFormat="1" ht="12.75" x14ac:dyDescent="0.2">
      <c r="A457" s="140" t="s">
        <v>331</v>
      </c>
      <c r="B457" s="140"/>
      <c r="C457" s="139" t="s">
        <v>298</v>
      </c>
      <c r="D457" s="151"/>
      <c r="E457" s="15"/>
      <c r="F457" s="15"/>
    </row>
    <row r="458" spans="1:6" s="4" customFormat="1" ht="12.75" x14ac:dyDescent="0.2">
      <c r="A458" s="140" t="s">
        <v>332</v>
      </c>
      <c r="B458" s="140"/>
      <c r="C458" s="139" t="s">
        <v>298</v>
      </c>
      <c r="D458" s="151"/>
      <c r="E458" s="15"/>
      <c r="F458" s="15"/>
    </row>
    <row r="459" spans="1:6" s="4" customFormat="1" ht="12.75" x14ac:dyDescent="0.2">
      <c r="A459" s="140" t="s">
        <v>333</v>
      </c>
      <c r="B459" s="140"/>
      <c r="C459" s="139" t="s">
        <v>298</v>
      </c>
      <c r="D459" s="151"/>
      <c r="E459" s="15"/>
      <c r="F459" s="15"/>
    </row>
    <row r="460" spans="1:6" s="4" customFormat="1" ht="12.75" x14ac:dyDescent="0.2">
      <c r="A460" s="140" t="s">
        <v>334</v>
      </c>
      <c r="B460" s="140"/>
      <c r="C460" s="139" t="s">
        <v>298</v>
      </c>
      <c r="D460" s="151"/>
      <c r="E460" s="15"/>
      <c r="F460" s="15"/>
    </row>
    <row r="461" spans="1:6" s="4" customFormat="1" ht="12.75" x14ac:dyDescent="0.2">
      <c r="A461" s="140" t="s">
        <v>335</v>
      </c>
      <c r="B461" s="140"/>
      <c r="C461" s="139" t="s">
        <v>298</v>
      </c>
      <c r="D461" s="151"/>
      <c r="E461" s="15"/>
      <c r="F461" s="15"/>
    </row>
    <row r="462" spans="1:6" s="4" customFormat="1" ht="12.75" x14ac:dyDescent="0.2">
      <c r="A462" s="140" t="s">
        <v>336</v>
      </c>
      <c r="B462" s="140"/>
      <c r="C462" s="139" t="s">
        <v>298</v>
      </c>
      <c r="D462" s="151"/>
      <c r="E462" s="15"/>
      <c r="F462" s="15"/>
    </row>
    <row r="463" spans="1:6" s="4" customFormat="1" ht="12.75" x14ac:dyDescent="0.2">
      <c r="A463" s="152" t="s">
        <v>337</v>
      </c>
      <c r="B463" s="153"/>
      <c r="C463" s="139" t="s">
        <v>298</v>
      </c>
      <c r="D463" s="151"/>
      <c r="E463" s="15"/>
      <c r="F463" s="15"/>
    </row>
    <row r="464" spans="1:6" s="4" customFormat="1" ht="12.75" x14ac:dyDescent="0.2">
      <c r="A464" s="136"/>
      <c r="B464" s="136"/>
      <c r="E464" s="15"/>
      <c r="F464" s="15"/>
    </row>
    <row r="465" spans="1:6" s="4" customFormat="1" ht="12.75" x14ac:dyDescent="0.2">
      <c r="A465" s="154" t="s">
        <v>338</v>
      </c>
      <c r="B465" s="52"/>
      <c r="D465" s="155">
        <f>D435</f>
        <v>10135285.279999999</v>
      </c>
      <c r="E465" s="15"/>
      <c r="F465" s="15"/>
    </row>
    <row r="466" spans="1:6" s="4" customFormat="1" ht="12.75" x14ac:dyDescent="0.2">
      <c r="B466" s="52"/>
      <c r="E466" s="15"/>
      <c r="F466" s="15"/>
    </row>
    <row r="467" spans="1:6" s="4" customFormat="1" ht="12.75" x14ac:dyDescent="0.2">
      <c r="B467" s="52"/>
      <c r="E467" s="15"/>
      <c r="F467" s="15"/>
    </row>
    <row r="468" spans="1:6" s="4" customFormat="1" ht="12.75" x14ac:dyDescent="0.2">
      <c r="B468" s="52"/>
      <c r="E468" s="15"/>
      <c r="F468" s="15"/>
    </row>
    <row r="469" spans="1:6" s="4" customFormat="1" ht="12.75" x14ac:dyDescent="0.2">
      <c r="B469" s="52"/>
      <c r="E469" s="15"/>
      <c r="F469" s="15"/>
    </row>
    <row r="470" spans="1:6" s="4" customFormat="1" ht="12.75" x14ac:dyDescent="0.2">
      <c r="A470" s="17" t="s">
        <v>339</v>
      </c>
      <c r="B470" s="17"/>
      <c r="C470" s="17"/>
      <c r="D470" s="17"/>
      <c r="E470" s="17"/>
      <c r="F470" s="15"/>
    </row>
    <row r="471" spans="1:6" s="4" customFormat="1" ht="12.75" x14ac:dyDescent="0.2">
      <c r="A471" s="156"/>
      <c r="B471" s="157"/>
      <c r="C471" s="156"/>
      <c r="D471" s="156"/>
      <c r="E471" s="156"/>
      <c r="F471" s="15"/>
    </row>
    <row r="472" spans="1:6" s="4" customFormat="1" ht="12.75" x14ac:dyDescent="0.2">
      <c r="A472" s="156"/>
      <c r="B472" s="157"/>
      <c r="C472" s="156"/>
      <c r="D472" s="156"/>
      <c r="E472" s="156"/>
      <c r="F472" s="15"/>
    </row>
    <row r="473" spans="1:6" s="4" customFormat="1" ht="21" customHeight="1" x14ac:dyDescent="0.2">
      <c r="A473" s="74" t="s">
        <v>340</v>
      </c>
      <c r="B473" s="75" t="s">
        <v>54</v>
      </c>
      <c r="C473" s="94" t="s">
        <v>55</v>
      </c>
      <c r="D473" s="94" t="s">
        <v>56</v>
      </c>
      <c r="E473" s="15"/>
      <c r="F473" s="15"/>
    </row>
    <row r="474" spans="1:6" s="4" customFormat="1" ht="12.75" x14ac:dyDescent="0.2">
      <c r="A474" s="61" t="s">
        <v>341</v>
      </c>
      <c r="B474" s="158">
        <v>0</v>
      </c>
      <c r="C474" s="105"/>
      <c r="D474" s="105"/>
      <c r="E474" s="15"/>
      <c r="F474" s="15"/>
    </row>
    <row r="475" spans="1:6" s="4" customFormat="1" ht="12.75" x14ac:dyDescent="0.2">
      <c r="A475" s="39"/>
      <c r="B475" s="120">
        <v>0</v>
      </c>
      <c r="C475" s="106"/>
      <c r="D475" s="106"/>
      <c r="E475" s="15"/>
      <c r="F475" s="15"/>
    </row>
    <row r="476" spans="1:6" s="4" customFormat="1" ht="12.75" x14ac:dyDescent="0.2">
      <c r="A476" s="56"/>
      <c r="B476" s="120"/>
      <c r="C476" s="106"/>
      <c r="D476" s="106"/>
      <c r="E476" s="15"/>
      <c r="F476" s="15"/>
    </row>
    <row r="477" spans="1:6" s="4" customFormat="1" ht="12.75" x14ac:dyDescent="0.2">
      <c r="A477" s="57"/>
      <c r="B477" s="68">
        <v>0</v>
      </c>
      <c r="C477" s="159">
        <v>0</v>
      </c>
      <c r="D477" s="159">
        <v>0</v>
      </c>
      <c r="E477" s="15"/>
      <c r="F477" s="15"/>
    </row>
    <row r="478" spans="1:6" s="4" customFormat="1" ht="12.75" x14ac:dyDescent="0.2">
      <c r="B478" s="52"/>
      <c r="E478" s="15"/>
      <c r="F478" s="15"/>
    </row>
    <row r="479" spans="1:6" s="4" customFormat="1" ht="12.75" x14ac:dyDescent="0.2">
      <c r="B479" s="52"/>
      <c r="E479" s="15"/>
      <c r="F479" s="15"/>
    </row>
    <row r="480" spans="1:6" s="4" customFormat="1" ht="12.75" x14ac:dyDescent="0.2">
      <c r="B480" s="52"/>
      <c r="E480" s="15"/>
      <c r="F480" s="15"/>
    </row>
    <row r="481" spans="1:6" s="4" customFormat="1" ht="12.75" x14ac:dyDescent="0.2">
      <c r="A481" s="17" t="s">
        <v>342</v>
      </c>
      <c r="B481" s="17"/>
      <c r="C481" s="17"/>
      <c r="D481" s="17"/>
      <c r="E481" s="17"/>
      <c r="F481" s="15"/>
    </row>
    <row r="482" spans="1:6" s="4" customFormat="1" ht="12.75" x14ac:dyDescent="0.2">
      <c r="B482" s="52"/>
      <c r="E482" s="15"/>
      <c r="F482" s="15"/>
    </row>
    <row r="483" spans="1:6" s="4" customFormat="1" ht="12.75" x14ac:dyDescent="0.2">
      <c r="B483" s="52"/>
      <c r="E483" s="15"/>
      <c r="F483" s="15"/>
    </row>
    <row r="484" spans="1:6" s="4" customFormat="1" ht="12.75" x14ac:dyDescent="0.2">
      <c r="B484" s="52"/>
      <c r="E484" s="15"/>
      <c r="F484" s="15"/>
    </row>
    <row r="485" spans="1:6" s="4" customFormat="1" ht="12.75" x14ac:dyDescent="0.2">
      <c r="B485" s="52"/>
      <c r="E485" s="15"/>
      <c r="F485" s="15"/>
    </row>
    <row r="486" spans="1:6" s="4" customFormat="1" ht="12.75" x14ac:dyDescent="0.2">
      <c r="B486" s="52"/>
      <c r="E486" s="15"/>
      <c r="F486" s="15"/>
    </row>
    <row r="487" spans="1:6" s="4" customFormat="1" ht="12.75" x14ac:dyDescent="0.2">
      <c r="B487" s="52"/>
      <c r="E487" s="15"/>
      <c r="F487" s="15"/>
    </row>
    <row r="488" spans="1:6" s="4" customFormat="1" ht="12" customHeight="1" x14ac:dyDescent="0.2">
      <c r="B488" s="52"/>
      <c r="E488" s="15"/>
      <c r="F488" s="15"/>
    </row>
    <row r="489" spans="1:6" s="4" customFormat="1" ht="12.75" x14ac:dyDescent="0.2">
      <c r="A489" s="4" t="s">
        <v>343</v>
      </c>
      <c r="B489" s="6"/>
      <c r="C489" s="37"/>
      <c r="D489" s="37"/>
    </row>
    <row r="490" spans="1:6" s="4" customFormat="1" ht="12.75" x14ac:dyDescent="0.2">
      <c r="B490" s="6"/>
      <c r="C490" s="37"/>
      <c r="D490" s="37"/>
    </row>
    <row r="491" spans="1:6" s="4" customFormat="1" ht="12.75" x14ac:dyDescent="0.2">
      <c r="B491" s="6"/>
      <c r="C491" s="37"/>
      <c r="D491" s="37"/>
    </row>
    <row r="492" spans="1:6" s="4" customFormat="1" ht="12.75" x14ac:dyDescent="0.2">
      <c r="B492" s="52"/>
      <c r="F492" s="15"/>
    </row>
    <row r="493" spans="1:6" s="4" customFormat="1" ht="12.75" x14ac:dyDescent="0.2">
      <c r="A493" s="160"/>
      <c r="B493" s="6"/>
      <c r="C493" s="160"/>
      <c r="D493" s="160"/>
      <c r="E493" s="161"/>
      <c r="F493" s="161"/>
    </row>
    <row r="494" spans="1:6" s="4" customFormat="1" ht="12.75" x14ac:dyDescent="0.2">
      <c r="A494" s="162" t="s">
        <v>344</v>
      </c>
      <c r="B494" s="6"/>
      <c r="C494" s="163" t="s">
        <v>345</v>
      </c>
      <c r="D494" s="163"/>
      <c r="E494" s="15"/>
      <c r="F494" s="164"/>
    </row>
    <row r="495" spans="1:6" s="4" customFormat="1" ht="12.75" x14ac:dyDescent="0.2">
      <c r="A495" s="162" t="s">
        <v>346</v>
      </c>
      <c r="B495" s="6"/>
      <c r="C495" s="165" t="s">
        <v>347</v>
      </c>
      <c r="D495" s="165"/>
      <c r="E495" s="166"/>
      <c r="F495" s="166"/>
    </row>
    <row r="496" spans="1:6" s="4" customFormat="1" ht="12.75" x14ac:dyDescent="0.2">
      <c r="A496" s="37"/>
      <c r="B496" s="6"/>
      <c r="C496" s="37"/>
      <c r="D496" s="37"/>
      <c r="E496" s="37"/>
      <c r="F496" s="37"/>
    </row>
    <row r="497" spans="1:6" s="4" customFormat="1" ht="12.75" x14ac:dyDescent="0.2">
      <c r="A497" s="37"/>
      <c r="B497" s="6"/>
      <c r="C497" s="37"/>
      <c r="D497" s="37"/>
      <c r="E497" s="37"/>
      <c r="F497" s="37"/>
    </row>
    <row r="498" spans="1:6" s="4" customFormat="1" ht="12.75" x14ac:dyDescent="0.2">
      <c r="B498" s="52"/>
    </row>
    <row r="499" spans="1:6" s="4" customFormat="1" ht="12.75" x14ac:dyDescent="0.2">
      <c r="B499" s="52"/>
    </row>
    <row r="501" spans="1:6" ht="12.75" customHeight="1" x14ac:dyDescent="0.2"/>
    <row r="504" spans="1:6" ht="12.75" customHeight="1" x14ac:dyDescent="0.2"/>
  </sheetData>
  <mergeCells count="61">
    <mergeCell ref="C495:D495"/>
    <mergeCell ref="A462:B462"/>
    <mergeCell ref="A463:B463"/>
    <mergeCell ref="A464:B464"/>
    <mergeCell ref="A470:E470"/>
    <mergeCell ref="A481:E481"/>
    <mergeCell ref="C494:D494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D432"/>
    <mergeCell ref="A433:D433"/>
    <mergeCell ref="A434:D434"/>
    <mergeCell ref="A435:B435"/>
    <mergeCell ref="A436:B436"/>
    <mergeCell ref="A437:B437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D412"/>
    <mergeCell ref="A413:D413"/>
    <mergeCell ref="A414:B414"/>
    <mergeCell ref="A415:B415"/>
    <mergeCell ref="A416:B416"/>
    <mergeCell ref="A417:B417"/>
    <mergeCell ref="A1:E1"/>
    <mergeCell ref="A2:F2"/>
    <mergeCell ref="A3:F3"/>
    <mergeCell ref="A8:E8"/>
    <mergeCell ref="A409:D409"/>
    <mergeCell ref="A411:D411"/>
  </mergeCells>
  <dataValidations count="4">
    <dataValidation allowBlank="1" showInputMessage="1" showErrorMessage="1" prompt="Especificar origen de dicho recurso: Federal, Estatal, Municipal, Particulares." sqref="C187 C194 C201"/>
    <dataValidation allowBlank="1" showInputMessage="1" showErrorMessage="1" prompt="Características cualitativas significativas que les impacten financieramente." sqref="C144:D144 D187 D194 D201"/>
    <dataValidation allowBlank="1" showInputMessage="1" showErrorMessage="1" prompt="Corresponde al número de la cuenta de acuerdo al Plan de Cuentas emitido por el CONAC (DOF 22/11/2010)." sqref="A144"/>
    <dataValidation allowBlank="1" showInputMessage="1" showErrorMessage="1" prompt="Saldo final del periodo que corresponde la cuenta pública presentada (mensual:  enero, febrero, marzo, etc.; trimestral: 1er, 2do, 3ro. o 4to.)." sqref="B144 B187 B194 B201"/>
  </dataValidations>
  <pageMargins left="0.7" right="0.7" top="0.75" bottom="0.75" header="0.3" footer="0.3"/>
  <pageSetup scale="5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Caja</dc:creator>
  <cp:lastModifiedBy>Caja</cp:lastModifiedBy>
  <dcterms:created xsi:type="dcterms:W3CDTF">2018-08-03T19:25:50Z</dcterms:created>
  <dcterms:modified xsi:type="dcterms:W3CDTF">2018-08-03T19:26:51Z</dcterms:modified>
</cp:coreProperties>
</file>