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iles\Drive\T-FINANZAS\AGREGADOS\2015\4\"/>
    </mc:Choice>
  </mc:AlternateContent>
  <bookViews>
    <workbookView xWindow="0" yWindow="0" windowWidth="21600" windowHeight="1092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8" i="1" l="1"/>
  <c r="N47" i="1"/>
  <c r="N46" i="1"/>
  <c r="M45" i="1"/>
  <c r="L45" i="1"/>
  <c r="K45" i="1"/>
  <c r="I45" i="1"/>
  <c r="H45" i="1"/>
  <c r="G45" i="1"/>
  <c r="F45" i="1"/>
  <c r="I43" i="1"/>
  <c r="N43" i="1" s="1"/>
  <c r="I42" i="1"/>
  <c r="N42" i="1" s="1"/>
  <c r="I41" i="1"/>
  <c r="N41" i="1" s="1"/>
  <c r="I40" i="1"/>
  <c r="N40" i="1" s="1"/>
  <c r="I39" i="1"/>
  <c r="N39" i="1" s="1"/>
  <c r="I38" i="1"/>
  <c r="N38" i="1" s="1"/>
  <c r="N36" i="1" s="1"/>
  <c r="M36" i="1"/>
  <c r="L36" i="1"/>
  <c r="K36" i="1"/>
  <c r="H36" i="1"/>
  <c r="G36" i="1"/>
  <c r="N34" i="1"/>
  <c r="I34" i="1"/>
  <c r="N33" i="1"/>
  <c r="I33" i="1"/>
  <c r="N32" i="1"/>
  <c r="I32" i="1"/>
  <c r="N31" i="1"/>
  <c r="I31" i="1"/>
  <c r="N30" i="1"/>
  <c r="N29" i="1" s="1"/>
  <c r="M29" i="1"/>
  <c r="L29" i="1"/>
  <c r="I29" i="1"/>
  <c r="H29" i="1"/>
  <c r="G29" i="1"/>
  <c r="I27" i="1"/>
  <c r="I26" i="1"/>
  <c r="N26" i="1" s="1"/>
  <c r="I25" i="1"/>
  <c r="N25" i="1" s="1"/>
  <c r="I24" i="1"/>
  <c r="N24" i="1" s="1"/>
  <c r="I23" i="1"/>
  <c r="N23" i="1" s="1"/>
  <c r="I22" i="1"/>
  <c r="N22" i="1" s="1"/>
  <c r="I21" i="1"/>
  <c r="N21" i="1" s="1"/>
  <c r="I20" i="1"/>
  <c r="N20" i="1" s="1"/>
  <c r="I19" i="1"/>
  <c r="N19" i="1" s="1"/>
  <c r="I18" i="1"/>
  <c r="N18" i="1" s="1"/>
  <c r="I17" i="1"/>
  <c r="N17" i="1" s="1"/>
  <c r="N16" i="1" s="1"/>
  <c r="M16" i="1"/>
  <c r="L16" i="1"/>
  <c r="K16" i="1"/>
  <c r="H16" i="1"/>
  <c r="G16" i="1"/>
  <c r="I14" i="1"/>
  <c r="N14" i="1" s="1"/>
  <c r="I13" i="1"/>
  <c r="N13" i="1" s="1"/>
  <c r="I12" i="1"/>
  <c r="N12" i="1" s="1"/>
  <c r="N11" i="1" s="1"/>
  <c r="M11" i="1"/>
  <c r="L11" i="1"/>
  <c r="K11" i="1"/>
  <c r="H11" i="1"/>
  <c r="G11" i="1"/>
  <c r="G50" i="1" s="1"/>
  <c r="I50" i="1" s="1"/>
  <c r="K50" i="1" l="1"/>
  <c r="I16" i="1"/>
  <c r="N45" i="1"/>
  <c r="I11" i="1"/>
  <c r="I36" i="1"/>
</calcChain>
</file>

<file path=xl/comments1.xml><?xml version="1.0" encoding="utf-8"?>
<comments xmlns="http://schemas.openxmlformats.org/spreadsheetml/2006/main">
  <authors>
    <author>DGCG</author>
  </authors>
  <commentList>
    <comment ref="N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<sst xmlns="http://schemas.openxmlformats.org/spreadsheetml/2006/main" count="91" uniqueCount="85">
  <si>
    <t>PROGRAMAS Y PROYECTOS DE INVERSIÓN</t>
  </si>
  <si>
    <t>Del 01 de Enero al 31 de Diciembre de 2015</t>
  </si>
  <si>
    <t>Ente Público:</t>
  </si>
  <si>
    <t>UNIVERSIDAD TECNOLÓGICA DE SAN MIGUEL DE ALLENDE</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</si>
  <si>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</si>
  <si>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</si>
  <si>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</si>
  <si>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</si>
  <si>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</si>
  <si>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</si>
  <si>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</si>
  <si>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</si>
  <si>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</si>
  <si>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</si>
  <si>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</si>
  <si>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</si>
  <si>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</si>
  <si>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</si>
  <si>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</si>
  <si>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</si>
  <si>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</si>
  <si>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</si>
  <si>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</si>
  <si>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</si>
  <si>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RECTORÍA</t>
  </si>
  <si>
    <t>P0793</t>
  </si>
  <si>
    <t>OPERACIÓN DEL MODELO DE PLANEACIÓN Y EVALUACIÓN</t>
  </si>
  <si>
    <t>P0789</t>
  </si>
  <si>
    <t>GESTIÓN DE CERTIFIACIÓN DE PROCESOS</t>
  </si>
  <si>
    <t>G0102</t>
  </si>
  <si>
    <t>G0102- MANDO</t>
  </si>
  <si>
    <t>SECRETARÍA ACADÉMICA</t>
  </si>
  <si>
    <t>P0788</t>
  </si>
  <si>
    <t>GESTIÓN DEL PROCESO DE ACREDITACIÓN Y EVALUACIÓN DE PROGRAMAS DE IES PÚBLICAS</t>
  </si>
  <si>
    <t>P0785</t>
  </si>
  <si>
    <t>APOYOS PARA LA PROFESIONALIZACIÓN</t>
  </si>
  <si>
    <t>ADMINISTRACIÓN</t>
  </si>
  <si>
    <t>P0785.I002</t>
  </si>
  <si>
    <t>P0787</t>
  </si>
  <si>
    <t>CURSOS Y EVENTOS DE FORTALECIMIENTO A LA FORMACIÓN INTEGRAL</t>
  </si>
  <si>
    <t>P0784</t>
  </si>
  <si>
    <t>APLICACIÓN DE PLANES DE TRABAJO DE ATENCIÓN A LA DESERCIÓN Y REPROBACIÓN</t>
  </si>
  <si>
    <t>P0784.I001</t>
  </si>
  <si>
    <t>MODELO DE PREVENCIÓN</t>
  </si>
  <si>
    <t>P0783</t>
  </si>
  <si>
    <t>ADMINISTRACIÓN E IMPARTICIÓN DE LOS SERVICIOS EDUCATIVOS EXISTENTES</t>
  </si>
  <si>
    <t>P0783.I003</t>
  </si>
  <si>
    <t>CONSOLIDACIÓN DE…</t>
  </si>
  <si>
    <t>P0783.I004</t>
  </si>
  <si>
    <t>EQUIPAMIENTO BÁSICO</t>
  </si>
  <si>
    <t>P0791</t>
  </si>
  <si>
    <t>OPERACIÓN DE OTORGAMIENTO DE BECAS Y APOYOS</t>
  </si>
  <si>
    <t>Q1594</t>
  </si>
  <si>
    <t>INFRAESTRUCTURA DE LA…</t>
  </si>
  <si>
    <t>VINCULACIÓN</t>
  </si>
  <si>
    <t>P0786</t>
  </si>
  <si>
    <t>CAPACITACIÓN Y CERTIFICACIÓN DE COMPETENCIAS OCUPACIONALES</t>
  </si>
  <si>
    <t>P0792</t>
  </si>
  <si>
    <t>OPERACIÓN DE SERVICIOS DE VINCULACIÓN CON EL ENTORNO</t>
  </si>
  <si>
    <t>P0782</t>
  </si>
  <si>
    <t>ACTUALIZACIÓN DE PROGRAMAS Y CONTENIDOS EDUCATIVOS CON RELACIÓN A LAS DEMANDAS DEL ENTORNO</t>
  </si>
  <si>
    <t>P0794</t>
  </si>
  <si>
    <t>REALIZACIÓN DE FOROS DE EMPRENDURISMO Y EXPERIENCIAS EXISTOSAS REALIZADAS</t>
  </si>
  <si>
    <t>P0794.I001</t>
  </si>
  <si>
    <t>FORTALECIMIENTO INSTITUCIONAL</t>
  </si>
  <si>
    <t>P0790</t>
  </si>
  <si>
    <t>MANTENIMIENTO DE LA INFRESTRUCTURA</t>
  </si>
  <si>
    <t>G0101</t>
  </si>
  <si>
    <t>G0101- GESTIÓN</t>
  </si>
  <si>
    <t>G0101.I001</t>
  </si>
  <si>
    <t>CAPACITACIÓN Y FORMACIÓN</t>
  </si>
  <si>
    <t>ISP01</t>
  </si>
  <si>
    <t>INGRESOS DEL SECTOR</t>
  </si>
  <si>
    <t>PO785.I002</t>
  </si>
  <si>
    <t>GESTIÓN</t>
  </si>
  <si>
    <t>50000501</t>
  </si>
  <si>
    <t>UT LAJA BAJÍO</t>
  </si>
  <si>
    <t>P1346</t>
  </si>
  <si>
    <t>SERVICIOS EDUCATIVOS</t>
  </si>
  <si>
    <t>Total del Gasto</t>
  </si>
  <si>
    <t>Bajo protesta de decir verdad declaramos que los Estados Financieros y sus Notas son razonablemente correctos y responsabilidad del emisor</t>
  </si>
  <si>
    <t>SOFIA AYALA RODRIGUEZ</t>
  </si>
  <si>
    <t>JOSE EDUARDO ADRIAN SORIA CRUZ</t>
  </si>
  <si>
    <t>RECTORA</t>
  </si>
  <si>
    <t>DIRECTOR DE ADMINISTRACION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</si>
</sst>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u/>
      <sz val="10"/>
      <name val="Arial"/>
      <family val="2"/>
    </font>
    <font>
      <b/>
      <sz val="10"/>
      <color theme="1"/>
      <name val="Arial"/>
      <family val="2"/>
    </font>
    <font>
      <sz val="10"/>
      <color theme="1"/>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2" fillId="2" borderId="0" xfId="0" applyFont="1" applyFill="1"/>
    <xf numFmtId="0" fontId="3" fillId="3" borderId="0" xfId="0" applyFont="1" applyFill="1" applyBorder="1" applyAlignment="1">
      <alignment horizontal="center"/>
    </xf>
    <xf numFmtId="0" fontId="2" fillId="0" borderId="0" xfId="0" applyFont="1"/>
    <xf numFmtId="0" fontId="4" fillId="2" borderId="0" xfId="0" applyFont="1" applyFill="1"/>
    <xf numFmtId="0" fontId="3" fillId="2" borderId="0" xfId="0" applyFont="1" applyFill="1" applyBorder="1" applyAlignment="1">
      <alignment horizontal="right"/>
    </xf>
    <xf numFmtId="0" fontId="5" fillId="2" borderId="1" xfId="0" applyNumberFormat="1" applyFont="1" applyFill="1" applyBorder="1" applyAlignment="1" applyProtection="1">
      <protection locked="0"/>
    </xf>
    <xf numFmtId="0" fontId="3" fillId="2" borderId="1" xfId="0" applyFont="1" applyFill="1" applyBorder="1" applyAlignment="1"/>
    <xf numFmtId="0" fontId="3" fillId="2" borderId="1" xfId="0" applyNumberFormat="1" applyFont="1" applyFill="1" applyBorder="1" applyAlignment="1" applyProtection="1">
      <protection locked="0"/>
    </xf>
    <xf numFmtId="0" fontId="2" fillId="2" borderId="1" xfId="0" applyFont="1" applyFill="1" applyBorder="1"/>
    <xf numFmtId="0" fontId="4" fillId="2" borderId="1" xfId="0" applyFont="1" applyFill="1" applyBorder="1"/>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6" fillId="3" borderId="6" xfId="0" applyFont="1" applyFill="1" applyBorder="1" applyAlignment="1">
      <alignment horizontal="center"/>
    </xf>
    <xf numFmtId="0" fontId="6" fillId="3" borderId="8" xfId="0" applyFont="1" applyFill="1" applyBorder="1" applyAlignment="1">
      <alignment horizont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6" fillId="3" borderId="12" xfId="0" applyFont="1" applyFill="1" applyBorder="1" applyAlignment="1">
      <alignment horizontal="center" wrapText="1"/>
    </xf>
    <xf numFmtId="0" fontId="3" fillId="3" borderId="1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3" xfId="0"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0"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2" borderId="11" xfId="0" applyFont="1" applyFill="1" applyBorder="1"/>
    <xf numFmtId="0" fontId="2" fillId="0" borderId="11" xfId="0" applyFont="1" applyBorder="1"/>
    <xf numFmtId="0" fontId="2" fillId="2" borderId="9"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6" fillId="2" borderId="10" xfId="0" applyFont="1" applyFill="1" applyBorder="1" applyAlignment="1">
      <alignment horizontal="right" vertical="center" wrapText="1"/>
    </xf>
    <xf numFmtId="0" fontId="6" fillId="2" borderId="10" xfId="0" applyFont="1" applyFill="1" applyBorder="1" applyAlignment="1">
      <alignment horizontal="right" vertical="justify" wrapText="1"/>
    </xf>
    <xf numFmtId="43" fontId="6" fillId="2" borderId="11" xfId="0" applyNumberFormat="1" applyFont="1" applyFill="1" applyBorder="1" applyAlignment="1">
      <alignment horizontal="right" vertical="center" wrapText="1"/>
    </xf>
    <xf numFmtId="9" fontId="2" fillId="2" borderId="11" xfId="2" applyFont="1" applyFill="1" applyBorder="1"/>
    <xf numFmtId="9" fontId="2" fillId="0" borderId="11" xfId="2" applyFont="1" applyBorder="1"/>
    <xf numFmtId="0" fontId="2" fillId="0" borderId="0" xfId="0" applyFont="1" applyFill="1"/>
    <xf numFmtId="0" fontId="2" fillId="0" borderId="9"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right" vertical="center" wrapText="1"/>
    </xf>
    <xf numFmtId="0" fontId="2" fillId="0" borderId="10" xfId="0" applyFont="1" applyFill="1" applyBorder="1" applyAlignment="1">
      <alignment horizontal="right" vertical="justify" wrapText="1"/>
    </xf>
    <xf numFmtId="0" fontId="2" fillId="0" borderId="11" xfId="0" applyFont="1" applyFill="1" applyBorder="1" applyAlignment="1">
      <alignment horizontal="right" vertical="center" wrapText="1"/>
    </xf>
    <xf numFmtId="43" fontId="2" fillId="0" borderId="11" xfId="1" applyFont="1" applyFill="1" applyBorder="1" applyAlignment="1">
      <alignment horizontal="right" vertical="top" wrapText="1"/>
    </xf>
    <xf numFmtId="43" fontId="2" fillId="0" borderId="11" xfId="0" applyNumberFormat="1" applyFont="1" applyFill="1" applyBorder="1" applyAlignment="1">
      <alignment horizontal="right" vertical="center" wrapText="1"/>
    </xf>
    <xf numFmtId="9" fontId="2" fillId="0" borderId="11" xfId="2" applyFont="1" applyFill="1" applyBorder="1"/>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6" fillId="0" borderId="0" xfId="0" applyFont="1" applyFill="1"/>
    <xf numFmtId="0" fontId="6" fillId="0" borderId="9" xfId="0" applyFont="1" applyFill="1" applyBorder="1" applyAlignment="1">
      <alignment horizontal="justify" vertical="center" wrapText="1"/>
    </xf>
    <xf numFmtId="0" fontId="6" fillId="0" borderId="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horizontal="right" vertical="center" wrapText="1"/>
    </xf>
    <xf numFmtId="0" fontId="6" fillId="0" borderId="10" xfId="0" applyFont="1" applyFill="1" applyBorder="1" applyAlignment="1">
      <alignment horizontal="right" vertical="justify" wrapText="1"/>
    </xf>
    <xf numFmtId="0" fontId="6" fillId="0" borderId="11" xfId="0" applyFont="1" applyFill="1" applyBorder="1" applyAlignment="1">
      <alignment horizontal="right" vertical="center" wrapText="1"/>
    </xf>
    <xf numFmtId="43" fontId="6" fillId="0" borderId="11" xfId="1" applyFont="1" applyFill="1" applyBorder="1" applyAlignment="1">
      <alignment horizontal="right" vertical="top" wrapText="1"/>
    </xf>
    <xf numFmtId="9" fontId="6" fillId="0" borderId="11" xfId="2" applyFont="1" applyFill="1" applyBorder="1"/>
    <xf numFmtId="0" fontId="6" fillId="0" borderId="11" xfId="0" applyFont="1" applyFill="1" applyBorder="1"/>
    <xf numFmtId="0" fontId="2" fillId="0" borderId="11" xfId="0" applyFont="1" applyFill="1" applyBorder="1"/>
    <xf numFmtId="0" fontId="2" fillId="0" borderId="0" xfId="0" applyFont="1" applyFill="1" applyBorder="1" applyAlignment="1">
      <alignment horizontal="justify" vertical="center" wrapText="1"/>
    </xf>
    <xf numFmtId="0" fontId="2" fillId="0" borderId="10" xfId="0" applyFont="1" applyFill="1" applyBorder="1" applyAlignment="1">
      <alignment horizontal="justify" vertical="center" wrapText="1"/>
    </xf>
    <xf numFmtId="43" fontId="2" fillId="0" borderId="11" xfId="1" applyFont="1" applyFill="1" applyBorder="1" applyAlignment="1">
      <alignment horizontal="right" vertical="center" wrapText="1"/>
    </xf>
    <xf numFmtId="43" fontId="2" fillId="0" borderId="10" xfId="1" applyFont="1" applyFill="1" applyBorder="1" applyAlignment="1">
      <alignment horizontal="right" vertical="center" wrapText="1"/>
    </xf>
    <xf numFmtId="0" fontId="2" fillId="0" borderId="0" xfId="0" applyFont="1" applyFill="1" applyBorder="1" applyAlignment="1">
      <alignment horizontal="justify" vertical="center" wrapText="1"/>
    </xf>
    <xf numFmtId="0" fontId="2" fillId="0" borderId="10" xfId="0" applyFont="1" applyFill="1" applyBorder="1" applyAlignment="1">
      <alignment horizontal="justify" vertical="center" wrapText="1"/>
    </xf>
    <xf numFmtId="43" fontId="2" fillId="0" borderId="0" xfId="1" applyFont="1" applyFill="1" applyBorder="1" applyAlignment="1">
      <alignment horizontal="right" vertical="center" wrapText="1"/>
    </xf>
    <xf numFmtId="0" fontId="6" fillId="0" borderId="0" xfId="0" applyFont="1" applyFill="1" applyBorder="1" applyAlignment="1">
      <alignment horizontal="justify" vertical="center" wrapText="1"/>
    </xf>
    <xf numFmtId="0" fontId="6" fillId="0" borderId="10" xfId="0" applyFont="1" applyFill="1" applyBorder="1" applyAlignment="1">
      <alignment horizontal="justify" vertical="center" wrapText="1"/>
    </xf>
    <xf numFmtId="43" fontId="6" fillId="0" borderId="11" xfId="1" applyFont="1" applyFill="1" applyBorder="1" applyAlignment="1">
      <alignment horizontal="right" vertical="center" wrapText="1"/>
    </xf>
    <xf numFmtId="0" fontId="0" fillId="0" borderId="9" xfId="0" applyBorder="1"/>
    <xf numFmtId="0" fontId="0" fillId="0" borderId="10" xfId="0" applyBorder="1"/>
    <xf numFmtId="0" fontId="0" fillId="0" borderId="11" xfId="0" applyBorder="1"/>
    <xf numFmtId="0" fontId="4" fillId="0" borderId="9"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4" fillId="0" borderId="10" xfId="0" applyFont="1" applyFill="1" applyBorder="1" applyAlignment="1">
      <alignment horizontal="right" vertical="center" wrapText="1"/>
    </xf>
    <xf numFmtId="0" fontId="4" fillId="0" borderId="11" xfId="0" applyFont="1" applyFill="1" applyBorder="1" applyAlignment="1">
      <alignment horizontal="right" vertical="justify" wrapText="1"/>
    </xf>
    <xf numFmtId="0" fontId="4" fillId="0" borderId="11" xfId="0" applyFont="1" applyFill="1" applyBorder="1" applyAlignment="1">
      <alignment horizontal="right" vertical="center" wrapText="1"/>
    </xf>
    <xf numFmtId="43" fontId="4" fillId="0" borderId="11" xfId="1" applyFont="1" applyFill="1" applyBorder="1" applyAlignment="1">
      <alignment horizontal="right" vertical="center" wrapText="1"/>
    </xf>
    <xf numFmtId="43" fontId="4" fillId="0" borderId="0" xfId="1" applyFont="1" applyFill="1" applyBorder="1" applyAlignment="1">
      <alignment horizontal="right" vertical="center" wrapText="1"/>
    </xf>
    <xf numFmtId="9" fontId="4" fillId="0" borderId="11" xfId="2" applyFont="1" applyFill="1" applyBorder="1"/>
    <xf numFmtId="0" fontId="4" fillId="0" borderId="0" xfId="0" applyFont="1" applyFill="1"/>
    <xf numFmtId="0" fontId="2" fillId="0" borderId="11" xfId="0" applyFont="1" applyFill="1" applyBorder="1" applyAlignment="1">
      <alignment horizontal="right" vertical="justify" wrapText="1"/>
    </xf>
    <xf numFmtId="43" fontId="6" fillId="0" borderId="9" xfId="1" applyFont="1" applyFill="1" applyBorder="1" applyAlignment="1">
      <alignment horizontal="justify" vertical="center" wrapText="1"/>
    </xf>
    <xf numFmtId="43" fontId="6" fillId="0" borderId="0" xfId="1" applyFont="1" applyFill="1" applyBorder="1" applyAlignment="1">
      <alignment horizontal="justify" vertical="center" wrapText="1"/>
    </xf>
    <xf numFmtId="43" fontId="6" fillId="0" borderId="10" xfId="1" applyFont="1" applyFill="1" applyBorder="1" applyAlignment="1">
      <alignment horizontal="justify" vertical="center" wrapText="1"/>
    </xf>
    <xf numFmtId="43" fontId="6" fillId="0" borderId="10" xfId="1" applyFont="1" applyFill="1" applyBorder="1" applyAlignment="1">
      <alignment horizontal="right" vertical="center" wrapText="1"/>
    </xf>
    <xf numFmtId="43" fontId="6" fillId="0" borderId="11" xfId="1" applyFont="1" applyFill="1" applyBorder="1" applyAlignment="1">
      <alignment horizontal="right" vertical="justify" wrapText="1"/>
    </xf>
    <xf numFmtId="49" fontId="2" fillId="0" borderId="11" xfId="1" applyNumberFormat="1" applyFont="1" applyFill="1" applyBorder="1" applyAlignment="1">
      <alignment horizontal="right" vertical="center" wrapText="1"/>
    </xf>
    <xf numFmtId="43" fontId="6" fillId="0" borderId="11" xfId="1" applyFont="1" applyFill="1" applyBorder="1"/>
    <xf numFmtId="43" fontId="6" fillId="0" borderId="0" xfId="1" applyFont="1" applyFill="1"/>
    <xf numFmtId="43" fontId="2" fillId="0" borderId="10" xfId="1" applyFont="1" applyFill="1" applyBorder="1" applyAlignment="1">
      <alignment horizontal="right" vertical="justify" wrapText="1"/>
    </xf>
    <xf numFmtId="43" fontId="2" fillId="0" borderId="9" xfId="1" applyFont="1" applyFill="1" applyBorder="1" applyAlignment="1">
      <alignment horizontal="justify" vertical="center" wrapText="1"/>
    </xf>
    <xf numFmtId="43" fontId="2" fillId="0" borderId="0" xfId="1" applyFont="1" applyFill="1" applyBorder="1" applyAlignment="1">
      <alignment horizontal="center" vertical="center" wrapText="1"/>
    </xf>
    <xf numFmtId="43" fontId="2" fillId="0" borderId="10" xfId="1" applyFont="1" applyFill="1" applyBorder="1" applyAlignment="1">
      <alignment horizontal="center" vertical="center" wrapText="1"/>
    </xf>
    <xf numFmtId="43" fontId="2" fillId="0" borderId="11" xfId="1" applyFont="1" applyFill="1" applyBorder="1"/>
    <xf numFmtId="43" fontId="2" fillId="0" borderId="0" xfId="1" applyFont="1" applyFill="1"/>
    <xf numFmtId="0" fontId="2" fillId="2" borderId="0"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2" fillId="2" borderId="10" xfId="0" applyFont="1" applyFill="1" applyBorder="1" applyAlignment="1">
      <alignment horizontal="right" vertical="justify" wrapText="1"/>
    </xf>
    <xf numFmtId="43" fontId="2" fillId="2" borderId="11" xfId="1" applyFont="1" applyFill="1" applyBorder="1" applyAlignment="1">
      <alignment horizontal="right" vertical="center" wrapText="1"/>
    </xf>
    <xf numFmtId="43" fontId="2" fillId="2" borderId="10" xfId="1" applyFont="1" applyFill="1" applyBorder="1" applyAlignment="1">
      <alignment horizontal="right" vertical="center" wrapText="1"/>
    </xf>
    <xf numFmtId="0" fontId="6" fillId="2" borderId="6" xfId="0" applyFont="1" applyFill="1" applyBorder="1" applyAlignment="1">
      <alignment horizontal="justify" vertical="center" wrapText="1"/>
    </xf>
    <xf numFmtId="0" fontId="6" fillId="2" borderId="7" xfId="0" applyFont="1" applyFill="1" applyBorder="1" applyAlignment="1">
      <alignment horizontal="left" vertical="center" wrapText="1" indent="3"/>
    </xf>
    <xf numFmtId="0" fontId="6" fillId="2" borderId="8" xfId="0" applyFont="1" applyFill="1" applyBorder="1" applyAlignment="1">
      <alignment horizontal="left" vertical="center" wrapText="1" indent="3"/>
    </xf>
    <xf numFmtId="0" fontId="6" fillId="2" borderId="13" xfId="0" applyFont="1" applyFill="1" applyBorder="1" applyAlignment="1">
      <alignment horizontal="right" vertical="center" wrapText="1"/>
    </xf>
    <xf numFmtId="43" fontId="6" fillId="2" borderId="13" xfId="0" applyNumberFormat="1" applyFont="1" applyFill="1" applyBorder="1" applyAlignment="1">
      <alignment horizontal="right" vertical="center" wrapText="1"/>
    </xf>
    <xf numFmtId="9" fontId="6" fillId="2" borderId="6" xfId="2" applyFont="1" applyFill="1" applyBorder="1" applyAlignment="1">
      <alignment horizontal="center"/>
    </xf>
    <xf numFmtId="9" fontId="6" fillId="2" borderId="8" xfId="2" applyFont="1" applyFill="1" applyBorder="1" applyAlignment="1">
      <alignment horizontal="center"/>
    </xf>
    <xf numFmtId="0" fontId="6" fillId="0" borderId="0" xfId="0" applyFont="1"/>
    <xf numFmtId="0" fontId="2" fillId="0" borderId="1" xfId="0" applyFont="1" applyBorder="1"/>
    <xf numFmtId="0" fontId="2" fillId="0" borderId="0" xfId="0" applyFont="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7" fillId="0" borderId="0" xfId="0" applyFont="1"/>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showGridLines="0" tabSelected="1" view="pageBreakPreview" zoomScale="60" zoomScaleNormal="100" workbookViewId="0">
      <selection activeCell="G33" sqref="G33"/>
    </sheetView>
  </sheetViews>
  <sheetFormatPr baseColWidth="10" defaultRowHeight="15" x14ac:dyDescent="0.25"/>
  <cols>
    <col min="5" max="5" width="41.28515625" bestFit="1" customWidth="1"/>
    <col min="6" max="6" width="13.28515625" bestFit="1" customWidth="1"/>
    <col min="7" max="9" width="13.85546875" bestFit="1" customWidth="1"/>
    <col min="10" max="10" width="13.85546875" customWidth="1"/>
    <col min="11" max="11" width="11.5703125" bestFit="1" customWidth="1"/>
    <col min="12" max="14" width="13.85546875" bestFit="1" customWidth="1"/>
  </cols>
  <sheetData>
    <row r="1" spans="1:16" s="3" customFormat="1" ht="12.75" x14ac:dyDescent="0.2">
      <c r="A1" s="2"/>
      <c r="B1" s="2"/>
      <c r="C1" s="2"/>
      <c r="D1" s="2"/>
      <c r="E1" s="2"/>
      <c r="F1" s="2"/>
      <c r="G1" s="2"/>
      <c r="H1" s="2"/>
      <c r="I1" s="2"/>
      <c r="J1" s="2"/>
      <c r="K1" s="2"/>
      <c r="L1" s="2"/>
      <c r="M1" s="2"/>
      <c r="N1" s="2"/>
      <c r="O1" s="1"/>
    </row>
    <row r="2" spans="1:16" s="3" customFormat="1" ht="12.75" x14ac:dyDescent="0.2">
      <c r="A2" s="2" t="s">
        <v>0</v>
      </c>
      <c r="B2" s="2"/>
      <c r="C2" s="2"/>
      <c r="D2" s="2"/>
      <c r="E2" s="2"/>
      <c r="F2" s="2"/>
      <c r="G2" s="2"/>
      <c r="H2" s="2"/>
      <c r="I2" s="2"/>
      <c r="J2" s="2"/>
      <c r="K2" s="2"/>
      <c r="L2" s="2"/>
      <c r="M2" s="2"/>
      <c r="N2" s="2"/>
      <c r="O2" s="1"/>
    </row>
    <row r="3" spans="1:16" s="3" customFormat="1" ht="12.75" x14ac:dyDescent="0.2">
      <c r="A3" s="2" t="s">
        <v>1</v>
      </c>
      <c r="B3" s="2"/>
      <c r="C3" s="2"/>
      <c r="D3" s="2"/>
      <c r="E3" s="2"/>
      <c r="F3" s="2"/>
      <c r="G3" s="2"/>
      <c r="H3" s="2"/>
      <c r="I3" s="2"/>
      <c r="J3" s="2"/>
      <c r="K3" s="2"/>
      <c r="L3" s="2"/>
      <c r="M3" s="2"/>
      <c r="N3" s="2"/>
      <c r="O3" s="1"/>
    </row>
    <row r="4" spans="1:16" s="1" customFormat="1" ht="12.75" x14ac:dyDescent="0.2">
      <c r="A4" s="4"/>
      <c r="B4" s="4"/>
      <c r="C4" s="4"/>
      <c r="D4" s="4"/>
      <c r="E4" s="4"/>
      <c r="F4" s="4"/>
      <c r="G4" s="4"/>
      <c r="H4" s="4"/>
      <c r="I4" s="4"/>
      <c r="J4" s="4"/>
      <c r="K4" s="4"/>
      <c r="L4" s="4"/>
      <c r="M4" s="4"/>
      <c r="N4" s="4"/>
    </row>
    <row r="5" spans="1:16" s="1" customFormat="1" ht="12.75" x14ac:dyDescent="0.2">
      <c r="C5" s="5" t="s">
        <v>2</v>
      </c>
      <c r="D5" s="6"/>
      <c r="E5" s="6"/>
      <c r="F5" s="7" t="s">
        <v>3</v>
      </c>
      <c r="G5" s="8"/>
      <c r="H5" s="8"/>
      <c r="I5" s="8"/>
      <c r="J5" s="8"/>
      <c r="K5" s="9"/>
      <c r="L5" s="9"/>
      <c r="M5" s="10"/>
      <c r="N5" s="4"/>
    </row>
    <row r="6" spans="1:16" s="1" customFormat="1" ht="12.75" x14ac:dyDescent="0.2">
      <c r="A6" s="4"/>
      <c r="B6" s="4"/>
      <c r="C6" s="4"/>
      <c r="D6" s="4"/>
      <c r="E6" s="4"/>
      <c r="F6" s="4"/>
      <c r="G6" s="4"/>
      <c r="H6" s="4"/>
      <c r="I6" s="4"/>
      <c r="J6" s="4"/>
      <c r="K6" s="4"/>
      <c r="L6" s="4"/>
      <c r="M6" s="4"/>
      <c r="N6" s="4"/>
    </row>
    <row r="7" spans="1:16" s="3" customFormat="1" ht="12.75" x14ac:dyDescent="0.2">
      <c r="A7" s="11" t="s">
        <v>4</v>
      </c>
      <c r="B7" s="12"/>
      <c r="C7" s="13"/>
      <c r="D7" s="14" t="s">
        <v>5</v>
      </c>
      <c r="E7" s="15"/>
      <c r="F7" s="14" t="s">
        <v>6</v>
      </c>
      <c r="G7" s="16" t="s">
        <v>7</v>
      </c>
      <c r="H7" s="17"/>
      <c r="I7" s="17"/>
      <c r="J7" s="17"/>
      <c r="K7" s="17"/>
      <c r="L7" s="17"/>
      <c r="M7" s="18"/>
      <c r="N7" s="14" t="s">
        <v>8</v>
      </c>
      <c r="O7" s="19" t="s">
        <v>9</v>
      </c>
      <c r="P7" s="20"/>
    </row>
    <row r="8" spans="1:16" s="3" customFormat="1" ht="38.25" x14ac:dyDescent="0.2">
      <c r="A8" s="21"/>
      <c r="B8" s="22"/>
      <c r="C8" s="23"/>
      <c r="D8" s="24"/>
      <c r="E8" s="25" t="s">
        <v>10</v>
      </c>
      <c r="F8" s="24"/>
      <c r="G8" s="26" t="s">
        <v>11</v>
      </c>
      <c r="H8" s="26" t="s">
        <v>12</v>
      </c>
      <c r="I8" s="26" t="s">
        <v>13</v>
      </c>
      <c r="J8" s="26" t="s">
        <v>14</v>
      </c>
      <c r="K8" s="26" t="s">
        <v>15</v>
      </c>
      <c r="L8" s="26" t="s">
        <v>16</v>
      </c>
      <c r="M8" s="26" t="s">
        <v>17</v>
      </c>
      <c r="N8" s="27"/>
      <c r="O8" s="28" t="s">
        <v>18</v>
      </c>
      <c r="P8" s="28" t="s">
        <v>19</v>
      </c>
    </row>
    <row r="9" spans="1:16" s="3" customFormat="1" ht="12.75" x14ac:dyDescent="0.2">
      <c r="A9" s="29"/>
      <c r="B9" s="30"/>
      <c r="C9" s="31"/>
      <c r="D9" s="27"/>
      <c r="E9" s="32"/>
      <c r="F9" s="27"/>
      <c r="G9" s="26">
        <v>1</v>
      </c>
      <c r="H9" s="26">
        <v>2</v>
      </c>
      <c r="I9" s="26" t="s">
        <v>20</v>
      </c>
      <c r="J9" s="26">
        <v>4</v>
      </c>
      <c r="K9" s="26">
        <v>5</v>
      </c>
      <c r="L9" s="26">
        <v>6</v>
      </c>
      <c r="M9" s="26">
        <v>7</v>
      </c>
      <c r="N9" s="26" t="s">
        <v>21</v>
      </c>
      <c r="O9" s="33" t="s">
        <v>22</v>
      </c>
      <c r="P9" s="33" t="s">
        <v>23</v>
      </c>
    </row>
    <row r="10" spans="1:16" s="3" customFormat="1" ht="12.75" x14ac:dyDescent="0.2">
      <c r="A10" s="34"/>
      <c r="B10" s="35"/>
      <c r="C10" s="36"/>
      <c r="D10" s="37"/>
      <c r="E10" s="37"/>
      <c r="F10" s="38"/>
      <c r="G10" s="38"/>
      <c r="H10" s="38"/>
      <c r="I10" s="38"/>
      <c r="J10" s="38"/>
      <c r="K10" s="38"/>
      <c r="L10" s="38"/>
      <c r="M10" s="38"/>
      <c r="N10" s="38"/>
      <c r="O10" s="39"/>
      <c r="P10" s="40"/>
    </row>
    <row r="11" spans="1:16" s="3" customFormat="1" ht="12.75" x14ac:dyDescent="0.2">
      <c r="A11" s="41"/>
      <c r="B11" s="42"/>
      <c r="C11" s="43"/>
      <c r="D11" s="44"/>
      <c r="E11" s="45"/>
      <c r="F11" s="44"/>
      <c r="G11" s="46">
        <f>SUM(G12:G14)</f>
        <v>2547396.9</v>
      </c>
      <c r="H11" s="46">
        <f>SUM(H12:H14)</f>
        <v>2858409.4400000004</v>
      </c>
      <c r="I11" s="46">
        <f t="shared" ref="I11:M11" si="0">SUM(I12:I14)</f>
        <v>5405806.3399999999</v>
      </c>
      <c r="J11" s="46"/>
      <c r="K11" s="46">
        <f>SUM(K13:K14)</f>
        <v>75093.09</v>
      </c>
      <c r="L11" s="46">
        <f t="shared" si="0"/>
        <v>4125410.94</v>
      </c>
      <c r="M11" s="46">
        <f t="shared" si="0"/>
        <v>4050317.8499999996</v>
      </c>
      <c r="N11" s="46">
        <f>SUM(N12:N14)</f>
        <v>5330713.25</v>
      </c>
      <c r="O11" s="47"/>
      <c r="P11" s="48"/>
    </row>
    <row r="12" spans="1:16" s="49" customFormat="1" ht="24.75" customHeight="1" x14ac:dyDescent="0.2">
      <c r="A12" s="50"/>
      <c r="B12" s="51" t="s">
        <v>24</v>
      </c>
      <c r="C12" s="52"/>
      <c r="D12" s="53" t="s">
        <v>25</v>
      </c>
      <c r="E12" s="54" t="s">
        <v>26</v>
      </c>
      <c r="F12" s="55">
        <v>50000101</v>
      </c>
      <c r="G12" s="56">
        <v>447999.17</v>
      </c>
      <c r="H12" s="56">
        <v>261977.19</v>
      </c>
      <c r="I12" s="56">
        <f>G12+H12</f>
        <v>709976.36</v>
      </c>
      <c r="J12" s="56"/>
      <c r="L12" s="56">
        <v>599975.5</v>
      </c>
      <c r="M12" s="56">
        <v>599975.5</v>
      </c>
      <c r="N12" s="57">
        <f>I12-K12</f>
        <v>709976.36</v>
      </c>
      <c r="O12" s="58"/>
      <c r="P12" s="58"/>
    </row>
    <row r="13" spans="1:16" s="49" customFormat="1" ht="24.75" customHeight="1" x14ac:dyDescent="0.2">
      <c r="A13" s="50"/>
      <c r="B13" s="59"/>
      <c r="C13" s="60"/>
      <c r="D13" s="53" t="s">
        <v>27</v>
      </c>
      <c r="E13" s="54" t="s">
        <v>28</v>
      </c>
      <c r="F13" s="55">
        <v>50000101</v>
      </c>
      <c r="G13" s="56">
        <v>427999.17</v>
      </c>
      <c r="H13" s="56">
        <v>327478.90000000002</v>
      </c>
      <c r="I13" s="56">
        <f>G13+H13</f>
        <v>755478.07000000007</v>
      </c>
      <c r="J13" s="56"/>
      <c r="K13" s="56">
        <v>59847.09</v>
      </c>
      <c r="L13" s="56">
        <v>492326.77</v>
      </c>
      <c r="M13" s="56">
        <v>432479.68</v>
      </c>
      <c r="N13" s="57">
        <f t="shared" ref="N13:N14" si="1">I13-K13</f>
        <v>695630.9800000001</v>
      </c>
      <c r="O13" s="58"/>
      <c r="P13" s="58"/>
    </row>
    <row r="14" spans="1:16" s="49" customFormat="1" ht="24.75" customHeight="1" x14ac:dyDescent="0.2">
      <c r="A14" s="50"/>
      <c r="B14" s="59"/>
      <c r="C14" s="60"/>
      <c r="D14" s="53" t="s">
        <v>29</v>
      </c>
      <c r="E14" s="54" t="s">
        <v>30</v>
      </c>
      <c r="F14" s="55">
        <v>50000101</v>
      </c>
      <c r="G14" s="56">
        <v>1671398.56</v>
      </c>
      <c r="H14" s="56">
        <v>2268953.35</v>
      </c>
      <c r="I14" s="56">
        <f>G14+H14</f>
        <v>3940351.91</v>
      </c>
      <c r="J14" s="56"/>
      <c r="K14" s="56">
        <v>15246</v>
      </c>
      <c r="L14" s="56">
        <v>3033108.67</v>
      </c>
      <c r="M14" s="56">
        <v>3017862.67</v>
      </c>
      <c r="N14" s="57">
        <f t="shared" si="1"/>
        <v>3925105.91</v>
      </c>
      <c r="O14" s="58"/>
      <c r="P14" s="58"/>
    </row>
    <row r="15" spans="1:16" s="49" customFormat="1" ht="24.75" customHeight="1" x14ac:dyDescent="0.2">
      <c r="A15" s="50"/>
      <c r="B15" s="59"/>
      <c r="C15" s="60"/>
      <c r="D15" s="53"/>
      <c r="E15" s="54"/>
      <c r="F15" s="55"/>
      <c r="G15" s="56"/>
      <c r="H15" s="56"/>
      <c r="I15" s="56"/>
      <c r="J15" s="56"/>
      <c r="K15" s="56"/>
      <c r="L15" s="56"/>
      <c r="M15" s="56"/>
      <c r="N15" s="57"/>
      <c r="O15" s="58"/>
      <c r="P15" s="58"/>
    </row>
    <row r="16" spans="1:16" s="61" customFormat="1" ht="24.75" customHeight="1" x14ac:dyDescent="0.2">
      <c r="A16" s="62"/>
      <c r="B16" s="63"/>
      <c r="C16" s="64"/>
      <c r="D16" s="65"/>
      <c r="E16" s="66"/>
      <c r="F16" s="67"/>
      <c r="G16" s="68">
        <f>SUM(G17:G27)</f>
        <v>12667227.350000001</v>
      </c>
      <c r="H16" s="68">
        <f>SUM(H17:H27)</f>
        <v>8009576.3700000001</v>
      </c>
      <c r="I16" s="68">
        <f t="shared" ref="I16:N16" si="2">SUM(I17:I27)</f>
        <v>20676803.719999999</v>
      </c>
      <c r="J16" s="68"/>
      <c r="K16" s="68">
        <f t="shared" si="2"/>
        <v>543419.44999999995</v>
      </c>
      <c r="L16" s="68">
        <f>SUM(L17:L27)</f>
        <v>15431150.83</v>
      </c>
      <c r="M16" s="68">
        <f>SUM(M17:M27)</f>
        <v>14877731.379999997</v>
      </c>
      <c r="N16" s="68">
        <f t="shared" si="2"/>
        <v>20133384.27</v>
      </c>
      <c r="O16" s="69"/>
      <c r="P16" s="70"/>
    </row>
    <row r="17" spans="1:16" s="49" customFormat="1" ht="24.75" customHeight="1" x14ac:dyDescent="0.2">
      <c r="A17" s="50"/>
      <c r="B17" s="51" t="s">
        <v>31</v>
      </c>
      <c r="C17" s="52"/>
      <c r="D17" s="53" t="s">
        <v>32</v>
      </c>
      <c r="E17" s="54" t="s">
        <v>33</v>
      </c>
      <c r="F17" s="55">
        <v>50000201</v>
      </c>
      <c r="G17" s="56">
        <v>490898.67</v>
      </c>
      <c r="H17" s="56">
        <v>139023.78</v>
      </c>
      <c r="I17" s="56">
        <f>G17+H17</f>
        <v>629922.44999999995</v>
      </c>
      <c r="J17" s="56"/>
      <c r="K17" s="56">
        <v>0</v>
      </c>
      <c r="L17" s="56">
        <v>611198.86</v>
      </c>
      <c r="M17" s="56">
        <v>611198.86</v>
      </c>
      <c r="N17" s="57">
        <f t="shared" ref="N17:N48" si="3">I17-K17</f>
        <v>629922.44999999995</v>
      </c>
      <c r="O17" s="58"/>
      <c r="P17" s="71"/>
    </row>
    <row r="18" spans="1:16" s="49" customFormat="1" ht="24.75" customHeight="1" x14ac:dyDescent="0.2">
      <c r="A18" s="50"/>
      <c r="B18" s="59"/>
      <c r="C18" s="60"/>
      <c r="D18" s="53" t="s">
        <v>34</v>
      </c>
      <c r="E18" s="54" t="s">
        <v>35</v>
      </c>
      <c r="F18" s="55">
        <v>50000201</v>
      </c>
      <c r="G18" s="56">
        <v>1077272.24</v>
      </c>
      <c r="H18" s="56">
        <v>-247028.9</v>
      </c>
      <c r="I18" s="56">
        <f t="shared" ref="I18:I26" si="4">G18+H18</f>
        <v>830243.34</v>
      </c>
      <c r="J18" s="56"/>
      <c r="K18" s="56">
        <v>0</v>
      </c>
      <c r="L18" s="56">
        <v>759158.17</v>
      </c>
      <c r="M18" s="56">
        <v>749158.17</v>
      </c>
      <c r="N18" s="57">
        <f t="shared" si="3"/>
        <v>830243.34</v>
      </c>
      <c r="O18" s="58"/>
      <c r="P18" s="71"/>
    </row>
    <row r="19" spans="1:16" s="49" customFormat="1" ht="12.75" x14ac:dyDescent="0.2">
      <c r="A19" s="50"/>
      <c r="B19" s="72" t="s">
        <v>36</v>
      </c>
      <c r="C19" s="73"/>
      <c r="D19" s="53" t="s">
        <v>37</v>
      </c>
      <c r="E19" s="53" t="s">
        <v>35</v>
      </c>
      <c r="F19" s="53">
        <v>50000401</v>
      </c>
      <c r="G19" s="74">
        <v>325000</v>
      </c>
      <c r="H19" s="75">
        <v>1681173.5</v>
      </c>
      <c r="I19" s="75">
        <f>G19+H19</f>
        <v>2006173.5</v>
      </c>
      <c r="J19" s="75"/>
      <c r="K19" s="75">
        <v>146405</v>
      </c>
      <c r="L19" s="75">
        <v>641368.5</v>
      </c>
      <c r="M19" s="75">
        <v>494963.5</v>
      </c>
      <c r="N19" s="74">
        <f>I19-K19</f>
        <v>1859768.5</v>
      </c>
      <c r="O19" s="58"/>
      <c r="P19" s="71"/>
    </row>
    <row r="20" spans="1:16" s="49" customFormat="1" ht="24.75" customHeight="1" x14ac:dyDescent="0.2">
      <c r="A20" s="50"/>
      <c r="B20" s="59"/>
      <c r="C20" s="60"/>
      <c r="D20" s="53" t="s">
        <v>38</v>
      </c>
      <c r="E20" s="54" t="s">
        <v>39</v>
      </c>
      <c r="F20" s="55">
        <v>50000201</v>
      </c>
      <c r="G20" s="56">
        <v>1319912.07</v>
      </c>
      <c r="H20" s="56">
        <v>-230438.24</v>
      </c>
      <c r="I20" s="56">
        <f t="shared" si="4"/>
        <v>1089473.83</v>
      </c>
      <c r="J20" s="56"/>
      <c r="K20" s="56">
        <v>0</v>
      </c>
      <c r="L20" s="56">
        <v>820801.83</v>
      </c>
      <c r="M20" s="56">
        <v>820801.83</v>
      </c>
      <c r="N20" s="57">
        <f t="shared" si="3"/>
        <v>1089473.83</v>
      </c>
      <c r="O20" s="58"/>
      <c r="P20" s="71"/>
    </row>
    <row r="21" spans="1:16" s="49" customFormat="1" ht="24.75" customHeight="1" x14ac:dyDescent="0.2">
      <c r="A21" s="50"/>
      <c r="B21" s="59"/>
      <c r="C21" s="60"/>
      <c r="D21" s="53" t="s">
        <v>40</v>
      </c>
      <c r="E21" s="54" t="s">
        <v>41</v>
      </c>
      <c r="F21" s="55">
        <v>50000201</v>
      </c>
      <c r="G21" s="56">
        <v>464897.23</v>
      </c>
      <c r="H21" s="56">
        <v>186885.62</v>
      </c>
      <c r="I21" s="56">
        <f t="shared" si="4"/>
        <v>651782.85</v>
      </c>
      <c r="J21" s="56"/>
      <c r="K21" s="56">
        <v>0</v>
      </c>
      <c r="L21" s="56">
        <v>506971.65</v>
      </c>
      <c r="M21" s="56">
        <v>506971.65</v>
      </c>
      <c r="N21" s="57">
        <f t="shared" si="3"/>
        <v>651782.85</v>
      </c>
      <c r="O21" s="58"/>
      <c r="P21" s="71"/>
    </row>
    <row r="22" spans="1:16" s="49" customFormat="1" ht="24.75" customHeight="1" x14ac:dyDescent="0.2">
      <c r="A22" s="50"/>
      <c r="B22" s="59"/>
      <c r="C22" s="60"/>
      <c r="D22" s="53" t="s">
        <v>42</v>
      </c>
      <c r="E22" s="54" t="s">
        <v>43</v>
      </c>
      <c r="F22" s="55">
        <v>50000201</v>
      </c>
      <c r="G22" s="56">
        <v>360000</v>
      </c>
      <c r="H22" s="56">
        <v>-250000</v>
      </c>
      <c r="I22" s="56">
        <f t="shared" si="4"/>
        <v>110000</v>
      </c>
      <c r="J22" s="56"/>
      <c r="K22" s="56">
        <v>0</v>
      </c>
      <c r="L22" s="56">
        <v>89888.63</v>
      </c>
      <c r="M22" s="56">
        <v>89888.63</v>
      </c>
      <c r="N22" s="57">
        <f t="shared" si="3"/>
        <v>110000</v>
      </c>
      <c r="O22" s="58"/>
      <c r="P22" s="71"/>
    </row>
    <row r="23" spans="1:16" s="49" customFormat="1" ht="24.75" customHeight="1" x14ac:dyDescent="0.2">
      <c r="A23" s="50"/>
      <c r="B23" s="59"/>
      <c r="C23" s="60"/>
      <c r="D23" s="53" t="s">
        <v>44</v>
      </c>
      <c r="E23" s="54" t="s">
        <v>45</v>
      </c>
      <c r="F23" s="55">
        <v>50000201</v>
      </c>
      <c r="G23" s="56">
        <v>7483001.6600000001</v>
      </c>
      <c r="H23" s="56">
        <v>7024916.8399999999</v>
      </c>
      <c r="I23" s="56">
        <f t="shared" si="4"/>
        <v>14507918.5</v>
      </c>
      <c r="J23" s="56"/>
      <c r="K23" s="56">
        <v>168957.45</v>
      </c>
      <c r="L23" s="56">
        <v>11165422.890000001</v>
      </c>
      <c r="M23" s="56">
        <v>10996465.439999999</v>
      </c>
      <c r="N23" s="57">
        <f t="shared" si="3"/>
        <v>14338961.050000001</v>
      </c>
      <c r="O23" s="58"/>
      <c r="P23" s="71"/>
    </row>
    <row r="24" spans="1:16" s="49" customFormat="1" ht="24.75" customHeight="1" x14ac:dyDescent="0.2">
      <c r="A24" s="50"/>
      <c r="B24" s="59"/>
      <c r="C24" s="60"/>
      <c r="D24" s="53" t="s">
        <v>46</v>
      </c>
      <c r="E24" s="54" t="s">
        <v>47</v>
      </c>
      <c r="F24" s="55">
        <v>50000201</v>
      </c>
      <c r="G24" s="56">
        <v>280000</v>
      </c>
      <c r="H24" s="56">
        <v>-273446</v>
      </c>
      <c r="I24" s="56">
        <f t="shared" si="4"/>
        <v>6554</v>
      </c>
      <c r="J24" s="56"/>
      <c r="K24" s="56"/>
      <c r="L24" s="56">
        <v>6554</v>
      </c>
      <c r="M24" s="56">
        <v>6554</v>
      </c>
      <c r="N24" s="57">
        <f>I24-K24</f>
        <v>6554</v>
      </c>
      <c r="O24" s="58"/>
      <c r="P24" s="71"/>
    </row>
    <row r="25" spans="1:16" s="49" customFormat="1" ht="24.75" customHeight="1" x14ac:dyDescent="0.2">
      <c r="A25" s="50"/>
      <c r="B25" s="59"/>
      <c r="C25" s="60"/>
      <c r="D25" s="53" t="s">
        <v>48</v>
      </c>
      <c r="E25" s="54" t="s">
        <v>49</v>
      </c>
      <c r="F25" s="55">
        <v>50000201</v>
      </c>
      <c r="G25" s="56">
        <v>712000</v>
      </c>
      <c r="H25" s="56">
        <v>-58583.72</v>
      </c>
      <c r="I25" s="56">
        <f t="shared" si="4"/>
        <v>653416.28</v>
      </c>
      <c r="J25" s="56"/>
      <c r="K25" s="56">
        <v>220257</v>
      </c>
      <c r="L25" s="56">
        <v>644565.28</v>
      </c>
      <c r="M25" s="56">
        <v>424308.28</v>
      </c>
      <c r="N25" s="57">
        <f>I25-K25</f>
        <v>433159.28</v>
      </c>
      <c r="O25" s="58"/>
      <c r="P25" s="71"/>
    </row>
    <row r="26" spans="1:16" s="49" customFormat="1" ht="24.75" customHeight="1" x14ac:dyDescent="0.2">
      <c r="A26" s="50"/>
      <c r="B26" s="59"/>
      <c r="C26" s="60"/>
      <c r="D26" s="53" t="s">
        <v>50</v>
      </c>
      <c r="E26" s="53" t="s">
        <v>51</v>
      </c>
      <c r="F26" s="55">
        <v>50000201</v>
      </c>
      <c r="G26" s="56">
        <v>154245.48000000001</v>
      </c>
      <c r="H26" s="56">
        <v>29273.49</v>
      </c>
      <c r="I26" s="56">
        <f t="shared" si="4"/>
        <v>183518.97</v>
      </c>
      <c r="J26" s="56"/>
      <c r="K26" s="56"/>
      <c r="L26" s="56">
        <v>177421.02</v>
      </c>
      <c r="M26" s="56">
        <v>177421.02</v>
      </c>
      <c r="N26" s="57">
        <f t="shared" si="3"/>
        <v>183518.97</v>
      </c>
      <c r="O26" s="58"/>
      <c r="P26" s="71"/>
    </row>
    <row r="27" spans="1:16" s="49" customFormat="1" ht="24.75" customHeight="1" x14ac:dyDescent="0.2">
      <c r="A27" s="50"/>
      <c r="B27" s="59"/>
      <c r="C27" s="60"/>
      <c r="D27" s="53" t="s">
        <v>52</v>
      </c>
      <c r="E27" s="53" t="s">
        <v>53</v>
      </c>
      <c r="F27" s="55">
        <v>50000201</v>
      </c>
      <c r="G27" s="56">
        <v>0</v>
      </c>
      <c r="H27" s="56">
        <v>7800</v>
      </c>
      <c r="I27" s="56">
        <f>G27+H27</f>
        <v>7800</v>
      </c>
      <c r="J27" s="56"/>
      <c r="K27" s="56">
        <v>7800</v>
      </c>
      <c r="L27" s="56">
        <v>7800</v>
      </c>
      <c r="M27" s="56">
        <v>0</v>
      </c>
      <c r="N27" s="57">
        <v>0</v>
      </c>
      <c r="O27" s="58"/>
      <c r="P27" s="71"/>
    </row>
    <row r="28" spans="1:16" s="49" customFormat="1" ht="24.75" customHeight="1" x14ac:dyDescent="0.2">
      <c r="A28" s="50"/>
      <c r="B28" s="59"/>
      <c r="C28" s="60"/>
      <c r="D28" s="53"/>
      <c r="E28" s="53"/>
      <c r="F28" s="55"/>
      <c r="G28" s="56"/>
      <c r="H28" s="56"/>
      <c r="I28" s="56"/>
      <c r="J28" s="56"/>
      <c r="K28" s="56"/>
      <c r="L28" s="56"/>
      <c r="M28" s="56"/>
      <c r="N28" s="57"/>
      <c r="O28" s="58"/>
      <c r="P28" s="58"/>
    </row>
    <row r="29" spans="1:16" s="61" customFormat="1" ht="24.75" customHeight="1" x14ac:dyDescent="0.2">
      <c r="A29" s="62"/>
      <c r="B29" s="63"/>
      <c r="C29" s="64"/>
      <c r="D29" s="65"/>
      <c r="E29" s="65"/>
      <c r="F29" s="67"/>
      <c r="G29" s="68">
        <f>SUM(G30:G34)</f>
        <v>2946907.91</v>
      </c>
      <c r="H29" s="68">
        <f>SUM(H30:H34)</f>
        <v>588433.36</v>
      </c>
      <c r="I29" s="68">
        <f t="shared" ref="I29:N29" si="5">SUM(I30:I34)</f>
        <v>3535401.27</v>
      </c>
      <c r="J29" s="68"/>
      <c r="K29" s="68">
        <v>19360.259999999998</v>
      </c>
      <c r="L29" s="68">
        <f t="shared" si="5"/>
        <v>2002246.7899999998</v>
      </c>
      <c r="M29" s="68">
        <f t="shared" si="5"/>
        <v>1982886.5299999998</v>
      </c>
      <c r="N29" s="68">
        <f t="shared" si="5"/>
        <v>3516041.01</v>
      </c>
      <c r="O29" s="69"/>
      <c r="P29" s="69"/>
    </row>
    <row r="30" spans="1:16" s="49" customFormat="1" ht="25.5" x14ac:dyDescent="0.2">
      <c r="A30" s="50"/>
      <c r="B30" s="72" t="s">
        <v>54</v>
      </c>
      <c r="C30" s="73"/>
      <c r="D30" s="53" t="s">
        <v>55</v>
      </c>
      <c r="E30" s="53" t="s">
        <v>56</v>
      </c>
      <c r="F30" s="53">
        <v>50000301</v>
      </c>
      <c r="G30" s="74">
        <v>1759273.07</v>
      </c>
      <c r="H30" s="75">
        <v>135805.82999999999</v>
      </c>
      <c r="I30" s="75">
        <v>1895138.9</v>
      </c>
      <c r="J30" s="75"/>
      <c r="K30" s="75"/>
      <c r="L30" s="75">
        <v>641997.6</v>
      </c>
      <c r="M30" s="75">
        <v>641997.6</v>
      </c>
      <c r="N30" s="74">
        <f>I30-K30</f>
        <v>1895138.9</v>
      </c>
      <c r="O30" s="58"/>
      <c r="P30" s="58"/>
    </row>
    <row r="31" spans="1:16" s="49" customFormat="1" ht="25.5" x14ac:dyDescent="0.2">
      <c r="A31" s="50"/>
      <c r="B31" s="76"/>
      <c r="C31" s="77"/>
      <c r="D31" s="53" t="s">
        <v>57</v>
      </c>
      <c r="E31" s="53" t="s">
        <v>58</v>
      </c>
      <c r="F31" s="53">
        <v>50000301</v>
      </c>
      <c r="G31" s="74">
        <v>209537.98</v>
      </c>
      <c r="H31" s="74">
        <v>931258.45</v>
      </c>
      <c r="I31" s="75">
        <f t="shared" ref="I31:I43" si="6">G31+H31</f>
        <v>1140796.43</v>
      </c>
      <c r="J31" s="74"/>
      <c r="K31" s="74">
        <v>15920</v>
      </c>
      <c r="L31" s="74">
        <v>1066837.03</v>
      </c>
      <c r="M31" s="74">
        <v>1050917.03</v>
      </c>
      <c r="N31" s="74">
        <f t="shared" si="3"/>
        <v>1124876.43</v>
      </c>
      <c r="O31" s="58"/>
      <c r="P31" s="58"/>
    </row>
    <row r="32" spans="1:16" s="49" customFormat="1" ht="38.25" x14ac:dyDescent="0.2">
      <c r="A32" s="50"/>
      <c r="B32" s="76"/>
      <c r="C32" s="77"/>
      <c r="D32" s="53" t="s">
        <v>59</v>
      </c>
      <c r="E32" s="53" t="s">
        <v>60</v>
      </c>
      <c r="F32" s="55">
        <v>5000031</v>
      </c>
      <c r="G32" s="74">
        <v>609642.13</v>
      </c>
      <c r="H32" s="74">
        <v>-270393.51</v>
      </c>
      <c r="I32" s="74">
        <f t="shared" si="6"/>
        <v>339248.62</v>
      </c>
      <c r="J32" s="74"/>
      <c r="K32" s="74">
        <v>3440.26</v>
      </c>
      <c r="L32" s="74">
        <v>180349.96</v>
      </c>
      <c r="M32" s="75">
        <v>176909.7</v>
      </c>
      <c r="N32" s="74">
        <f t="shared" si="3"/>
        <v>335808.36</v>
      </c>
      <c r="O32" s="58"/>
      <c r="P32" s="58"/>
    </row>
    <row r="33" spans="1:16" s="49" customFormat="1" ht="38.25" x14ac:dyDescent="0.2">
      <c r="A33" s="50"/>
      <c r="B33" s="76"/>
      <c r="C33" s="77"/>
      <c r="D33" s="53" t="s">
        <v>61</v>
      </c>
      <c r="E33" s="55" t="s">
        <v>62</v>
      </c>
      <c r="F33" s="55">
        <v>50000301</v>
      </c>
      <c r="G33" s="74">
        <v>168454.73</v>
      </c>
      <c r="H33" s="74">
        <v>-8237.41</v>
      </c>
      <c r="I33" s="74">
        <f t="shared" si="6"/>
        <v>160217.32</v>
      </c>
      <c r="J33" s="74"/>
      <c r="K33" s="74"/>
      <c r="L33" s="74">
        <v>113062.2</v>
      </c>
      <c r="M33" s="74">
        <v>113062.2</v>
      </c>
      <c r="N33" s="78">
        <f t="shared" si="3"/>
        <v>160217.32</v>
      </c>
      <c r="O33" s="58"/>
      <c r="P33" s="58"/>
    </row>
    <row r="34" spans="1:16" s="49" customFormat="1" ht="12.75" x14ac:dyDescent="0.2">
      <c r="A34" s="50"/>
      <c r="B34" s="76"/>
      <c r="C34" s="77"/>
      <c r="D34" s="53" t="s">
        <v>63</v>
      </c>
      <c r="E34" s="55" t="s">
        <v>64</v>
      </c>
      <c r="F34" s="55">
        <v>50000301</v>
      </c>
      <c r="G34" s="74">
        <v>200000</v>
      </c>
      <c r="H34" s="74">
        <v>-200000</v>
      </c>
      <c r="I34" s="74">
        <f t="shared" si="6"/>
        <v>0</v>
      </c>
      <c r="J34" s="74"/>
      <c r="K34" s="74"/>
      <c r="L34" s="74">
        <v>0</v>
      </c>
      <c r="M34" s="74">
        <v>0</v>
      </c>
      <c r="N34" s="78">
        <f t="shared" si="3"/>
        <v>0</v>
      </c>
      <c r="O34" s="58"/>
      <c r="P34" s="58"/>
    </row>
    <row r="35" spans="1:16" s="49" customFormat="1" ht="12.75" x14ac:dyDescent="0.2">
      <c r="A35" s="50"/>
      <c r="B35" s="76"/>
      <c r="C35" s="77"/>
      <c r="D35" s="53"/>
      <c r="E35" s="55"/>
      <c r="F35" s="55"/>
      <c r="G35" s="74"/>
      <c r="H35" s="74"/>
      <c r="I35" s="74"/>
      <c r="J35" s="74"/>
      <c r="K35" s="74"/>
      <c r="L35" s="74"/>
      <c r="M35" s="74"/>
      <c r="N35" s="78"/>
      <c r="O35" s="58"/>
      <c r="P35" s="58"/>
    </row>
    <row r="36" spans="1:16" s="61" customFormat="1" ht="12.75" x14ac:dyDescent="0.2">
      <c r="A36" s="62"/>
      <c r="B36" s="79"/>
      <c r="C36" s="80"/>
      <c r="D36" s="65"/>
      <c r="E36" s="67"/>
      <c r="F36" s="67"/>
      <c r="G36" s="81">
        <f>SUM(G38:G44)</f>
        <v>4623995.76</v>
      </c>
      <c r="H36" s="81">
        <f t="shared" ref="H36:N36" si="7">SUM(H38:H44)</f>
        <v>4164209.4000000004</v>
      </c>
      <c r="I36" s="81">
        <f t="shared" si="7"/>
        <v>8788205.1600000001</v>
      </c>
      <c r="J36" s="81"/>
      <c r="K36" s="81">
        <f t="shared" si="7"/>
        <v>255078.71999999997</v>
      </c>
      <c r="L36" s="81">
        <f t="shared" si="7"/>
        <v>5970627.7800000003</v>
      </c>
      <c r="M36" s="81">
        <f t="shared" si="7"/>
        <v>5715549.0599999996</v>
      </c>
      <c r="N36" s="81">
        <f t="shared" si="7"/>
        <v>8533126.4399999995</v>
      </c>
      <c r="O36" s="69"/>
      <c r="P36" s="69"/>
    </row>
    <row r="37" spans="1:16" x14ac:dyDescent="0.25">
      <c r="A37" s="82"/>
      <c r="C37" s="83"/>
      <c r="D37" s="83"/>
      <c r="E37" s="84"/>
      <c r="F37" s="84"/>
      <c r="G37" s="84"/>
      <c r="H37" s="84"/>
      <c r="I37" s="84"/>
      <c r="J37" s="84"/>
      <c r="K37" s="84"/>
      <c r="L37" s="84"/>
      <c r="M37" s="84"/>
      <c r="O37" s="84"/>
      <c r="P37" s="84"/>
    </row>
    <row r="38" spans="1:16" s="49" customFormat="1" ht="12.75" x14ac:dyDescent="0.2">
      <c r="A38" s="50"/>
      <c r="B38" s="76"/>
      <c r="C38" s="77"/>
      <c r="D38" s="53" t="s">
        <v>65</v>
      </c>
      <c r="E38" s="55" t="s">
        <v>66</v>
      </c>
      <c r="F38" s="55">
        <v>50000401</v>
      </c>
      <c r="G38" s="74">
        <v>316881.67</v>
      </c>
      <c r="H38" s="74">
        <v>827383.01</v>
      </c>
      <c r="I38" s="74">
        <f>G38+H38</f>
        <v>1144264.68</v>
      </c>
      <c r="J38" s="74"/>
      <c r="K38" s="74">
        <v>172603.11</v>
      </c>
      <c r="L38" s="74">
        <v>973571.7</v>
      </c>
      <c r="M38" s="74">
        <v>800968.59</v>
      </c>
      <c r="N38" s="78">
        <f t="shared" si="3"/>
        <v>971661.57</v>
      </c>
      <c r="O38" s="58"/>
      <c r="P38" s="58"/>
    </row>
    <row r="39" spans="1:16" s="94" customFormat="1" ht="12.75" x14ac:dyDescent="0.2">
      <c r="A39" s="85"/>
      <c r="B39" s="86"/>
      <c r="C39" s="87"/>
      <c r="D39" s="88" t="s">
        <v>67</v>
      </c>
      <c r="E39" s="89" t="s">
        <v>68</v>
      </c>
      <c r="F39" s="90">
        <v>50000401</v>
      </c>
      <c r="G39" s="91">
        <v>4032114.09</v>
      </c>
      <c r="H39" s="91">
        <v>3600690.39</v>
      </c>
      <c r="I39" s="91">
        <f t="shared" si="6"/>
        <v>7632804.4800000004</v>
      </c>
      <c r="J39" s="91"/>
      <c r="K39" s="91">
        <v>82475.61</v>
      </c>
      <c r="L39" s="91">
        <v>4985920.08</v>
      </c>
      <c r="M39" s="91">
        <v>4903444.47</v>
      </c>
      <c r="N39" s="92">
        <f t="shared" si="3"/>
        <v>7550328.8700000001</v>
      </c>
      <c r="O39" s="93"/>
      <c r="P39" s="93"/>
    </row>
    <row r="40" spans="1:16" s="49" customFormat="1" ht="12.75" x14ac:dyDescent="0.2">
      <c r="A40" s="50"/>
      <c r="B40" s="76"/>
      <c r="C40" s="77"/>
      <c r="D40" s="53" t="s">
        <v>69</v>
      </c>
      <c r="E40" s="95" t="s">
        <v>70</v>
      </c>
      <c r="F40" s="55">
        <v>50000401</v>
      </c>
      <c r="G40" s="74">
        <v>275000</v>
      </c>
      <c r="H40" s="74">
        <v>-263864</v>
      </c>
      <c r="I40" s="74">
        <f>G40+H40</f>
        <v>11136</v>
      </c>
      <c r="J40" s="74"/>
      <c r="K40" s="74"/>
      <c r="L40" s="74">
        <v>11136</v>
      </c>
      <c r="M40" s="74">
        <v>11136</v>
      </c>
      <c r="N40" s="78">
        <f t="shared" si="3"/>
        <v>11136</v>
      </c>
      <c r="O40" s="58"/>
      <c r="P40" s="58"/>
    </row>
    <row r="41" spans="1:16" s="49" customFormat="1" ht="12.75" x14ac:dyDescent="0.2">
      <c r="A41" s="50"/>
      <c r="B41" s="76"/>
      <c r="C41" s="77"/>
      <c r="D41" s="53" t="s">
        <v>71</v>
      </c>
      <c r="E41" s="95" t="s">
        <v>72</v>
      </c>
      <c r="F41" s="55">
        <v>50000401</v>
      </c>
      <c r="G41" s="74">
        <v>0</v>
      </c>
      <c r="H41" s="74">
        <v>0</v>
      </c>
      <c r="I41" s="74">
        <f t="shared" si="6"/>
        <v>0</v>
      </c>
      <c r="J41" s="75"/>
      <c r="K41" s="74">
        <v>0</v>
      </c>
      <c r="L41" s="74">
        <v>0</v>
      </c>
      <c r="M41" s="75">
        <v>0</v>
      </c>
      <c r="N41" s="92">
        <f t="shared" si="3"/>
        <v>0</v>
      </c>
      <c r="O41" s="58"/>
      <c r="P41" s="58"/>
    </row>
    <row r="42" spans="1:16" s="49" customFormat="1" ht="12.75" x14ac:dyDescent="0.2">
      <c r="A42" s="50"/>
      <c r="B42" s="76"/>
      <c r="C42" s="77"/>
      <c r="D42" s="53" t="s">
        <v>34</v>
      </c>
      <c r="E42" s="95" t="s">
        <v>35</v>
      </c>
      <c r="F42" s="55">
        <v>50000401</v>
      </c>
      <c r="G42" s="75"/>
      <c r="H42" s="74"/>
      <c r="I42" s="91">
        <f t="shared" si="6"/>
        <v>0</v>
      </c>
      <c r="J42" s="75"/>
      <c r="K42" s="74">
        <v>0</v>
      </c>
      <c r="L42" s="74"/>
      <c r="M42" s="75"/>
      <c r="N42" s="78">
        <f>I42-K42</f>
        <v>0</v>
      </c>
      <c r="O42" s="58"/>
      <c r="P42" s="58"/>
    </row>
    <row r="43" spans="1:16" s="49" customFormat="1" ht="12.75" x14ac:dyDescent="0.2">
      <c r="A43" s="50"/>
      <c r="B43" s="76"/>
      <c r="C43" s="77"/>
      <c r="D43" s="53" t="s">
        <v>73</v>
      </c>
      <c r="E43" s="95" t="s">
        <v>64</v>
      </c>
      <c r="F43" s="90">
        <v>50000401</v>
      </c>
      <c r="G43" s="75"/>
      <c r="H43" s="74">
        <v>0</v>
      </c>
      <c r="I43" s="74">
        <f t="shared" si="6"/>
        <v>0</v>
      </c>
      <c r="J43" s="75"/>
      <c r="K43" s="74">
        <v>0</v>
      </c>
      <c r="L43" s="74"/>
      <c r="M43" s="75"/>
      <c r="N43" s="92">
        <f t="shared" si="3"/>
        <v>0</v>
      </c>
      <c r="O43" s="58"/>
      <c r="P43" s="58"/>
    </row>
    <row r="44" spans="1:16" s="49" customFormat="1" ht="12.75" x14ac:dyDescent="0.2">
      <c r="A44" s="50"/>
      <c r="B44" s="76"/>
      <c r="C44" s="77"/>
      <c r="D44" s="53"/>
      <c r="E44" s="95"/>
      <c r="F44" s="55"/>
      <c r="G44" s="75"/>
      <c r="H44" s="74"/>
      <c r="I44" s="74"/>
      <c r="J44" s="75"/>
      <c r="K44" s="74"/>
      <c r="L44" s="74"/>
      <c r="M44" s="75"/>
      <c r="N44" s="78"/>
      <c r="O44" s="58"/>
      <c r="P44" s="58"/>
    </row>
    <row r="45" spans="1:16" s="103" customFormat="1" ht="12.75" x14ac:dyDescent="0.2">
      <c r="A45" s="96"/>
      <c r="B45" s="97"/>
      <c r="C45" s="98"/>
      <c r="D45" s="99"/>
      <c r="E45" s="100"/>
      <c r="F45" s="101">
        <f>F48</f>
        <v>50000501</v>
      </c>
      <c r="G45" s="99">
        <f>SUM(G46:G48)</f>
        <v>0</v>
      </c>
      <c r="H45" s="99">
        <f>SUM(H46:H48)</f>
        <v>4000000</v>
      </c>
      <c r="I45" s="99">
        <f>SUM(I46:I48)</f>
        <v>4000000</v>
      </c>
      <c r="J45" s="99"/>
      <c r="K45" s="99">
        <f t="shared" ref="K45:L45" si="8">SUM(K46:K48)</f>
        <v>0</v>
      </c>
      <c r="L45" s="99">
        <f t="shared" si="8"/>
        <v>1059874.06</v>
      </c>
      <c r="M45" s="99">
        <f>SUM(M46:M48)</f>
        <v>1059874.06</v>
      </c>
      <c r="N45" s="92">
        <f t="shared" si="3"/>
        <v>4000000</v>
      </c>
      <c r="O45" s="102"/>
      <c r="P45" s="102"/>
    </row>
    <row r="46" spans="1:16" s="103" customFormat="1" ht="12.75" x14ac:dyDescent="0.2">
      <c r="A46" s="96"/>
      <c r="B46" s="97"/>
      <c r="C46" s="98"/>
      <c r="D46" s="75" t="s">
        <v>67</v>
      </c>
      <c r="E46" s="104" t="s">
        <v>74</v>
      </c>
      <c r="F46" s="101" t="s">
        <v>75</v>
      </c>
      <c r="G46" s="99"/>
      <c r="H46" s="74">
        <v>1493111</v>
      </c>
      <c r="I46" s="74">
        <v>1493111</v>
      </c>
      <c r="J46" s="99"/>
      <c r="K46" s="81"/>
      <c r="L46" s="75">
        <v>232201.48</v>
      </c>
      <c r="M46" s="75">
        <v>232201.48</v>
      </c>
      <c r="N46" s="92">
        <f t="shared" si="3"/>
        <v>1493111</v>
      </c>
      <c r="O46" s="102"/>
      <c r="P46" s="102"/>
    </row>
    <row r="47" spans="1:16" s="103" customFormat="1" ht="12.75" x14ac:dyDescent="0.2">
      <c r="A47" s="96"/>
      <c r="B47" s="97"/>
      <c r="C47" s="98"/>
      <c r="D47" s="75"/>
      <c r="E47" s="104"/>
      <c r="F47" s="101" t="s">
        <v>75</v>
      </c>
      <c r="G47" s="99"/>
      <c r="H47" s="74">
        <v>625747</v>
      </c>
      <c r="I47" s="74">
        <v>625747</v>
      </c>
      <c r="J47" s="99"/>
      <c r="K47" s="81"/>
      <c r="L47" s="75">
        <v>242176.94</v>
      </c>
      <c r="M47" s="75">
        <v>242176.94</v>
      </c>
      <c r="N47" s="92">
        <f t="shared" si="3"/>
        <v>625747</v>
      </c>
      <c r="O47" s="102"/>
      <c r="P47" s="102"/>
    </row>
    <row r="48" spans="1:16" s="109" customFormat="1" ht="12.75" x14ac:dyDescent="0.2">
      <c r="A48" s="105"/>
      <c r="B48" s="106" t="s">
        <v>76</v>
      </c>
      <c r="C48" s="107"/>
      <c r="D48" s="75" t="s">
        <v>77</v>
      </c>
      <c r="E48" s="104" t="s">
        <v>78</v>
      </c>
      <c r="F48" s="101">
        <v>50000501</v>
      </c>
      <c r="G48" s="75">
        <v>0</v>
      </c>
      <c r="H48" s="74">
        <v>1881142</v>
      </c>
      <c r="I48" s="74">
        <v>1881142</v>
      </c>
      <c r="J48" s="75"/>
      <c r="K48" s="74"/>
      <c r="L48" s="75">
        <v>585495.64</v>
      </c>
      <c r="M48" s="74">
        <v>585495.64</v>
      </c>
      <c r="N48" s="92">
        <f t="shared" si="3"/>
        <v>1881142</v>
      </c>
      <c r="O48" s="108"/>
      <c r="P48" s="108"/>
    </row>
    <row r="49" spans="1:16" s="3" customFormat="1" ht="12.75" x14ac:dyDescent="0.2">
      <c r="A49" s="41"/>
      <c r="B49" s="110"/>
      <c r="C49" s="111"/>
      <c r="D49" s="37"/>
      <c r="E49" s="112"/>
      <c r="F49" s="38"/>
      <c r="G49" s="113"/>
      <c r="H49" s="113"/>
      <c r="I49" s="113"/>
      <c r="J49" s="114"/>
      <c r="K49" s="113"/>
      <c r="L49" s="113"/>
      <c r="M49" s="113"/>
      <c r="N49" s="92"/>
      <c r="O49" s="47"/>
      <c r="P49" s="48"/>
    </row>
    <row r="50" spans="1:16" s="122" customFormat="1" ht="12.75" x14ac:dyDescent="0.2">
      <c r="A50" s="115"/>
      <c r="B50" s="116" t="s">
        <v>79</v>
      </c>
      <c r="C50" s="117"/>
      <c r="D50" s="118"/>
      <c r="E50" s="118"/>
      <c r="F50" s="118"/>
      <c r="G50" s="119">
        <f>G11+G16+G29+G36</f>
        <v>22785527.920000002</v>
      </c>
      <c r="H50" s="119">
        <v>17501830.57</v>
      </c>
      <c r="I50" s="119">
        <f>G50+H50</f>
        <v>40287358.490000002</v>
      </c>
      <c r="J50" s="119"/>
      <c r="K50" s="119">
        <f>K11+K16+K29+K36+K45</f>
        <v>892951.5199999999</v>
      </c>
      <c r="L50" s="119">
        <v>27221290.399999999</v>
      </c>
      <c r="M50" s="119"/>
      <c r="N50" s="119">
        <v>12172426.51</v>
      </c>
      <c r="O50" s="120"/>
      <c r="P50" s="121"/>
    </row>
    <row r="51" spans="1:16" s="3" customFormat="1" ht="12.75" x14ac:dyDescent="0.2">
      <c r="A51" s="1"/>
      <c r="B51" s="1"/>
      <c r="C51" s="1"/>
      <c r="D51" s="1"/>
      <c r="E51" s="1"/>
      <c r="F51" s="1"/>
      <c r="G51" s="1"/>
      <c r="H51" s="1"/>
      <c r="I51" s="1"/>
      <c r="J51" s="1"/>
      <c r="K51" s="1"/>
      <c r="L51" s="1"/>
      <c r="M51" s="1"/>
      <c r="N51" s="1"/>
      <c r="O51" s="1"/>
    </row>
    <row r="52" spans="1:16" s="3" customFormat="1" ht="12.75" x14ac:dyDescent="0.2">
      <c r="A52" s="1" t="s">
        <v>80</v>
      </c>
      <c r="F52" s="1"/>
      <c r="G52" s="1"/>
      <c r="H52" s="1"/>
      <c r="I52" s="1"/>
      <c r="J52" s="1"/>
      <c r="K52" s="1"/>
      <c r="L52" s="1"/>
      <c r="M52" s="1"/>
      <c r="N52" s="1"/>
      <c r="O52" s="1"/>
    </row>
    <row r="53" spans="1:16" s="3" customFormat="1" ht="12.75" x14ac:dyDescent="0.2">
      <c r="O53" s="1"/>
    </row>
    <row r="54" spans="1:16" s="3" customFormat="1" ht="12.75" x14ac:dyDescent="0.2">
      <c r="O54" s="1"/>
    </row>
    <row r="55" spans="1:16" s="3" customFormat="1" ht="12.75" x14ac:dyDescent="0.2">
      <c r="C55" s="123"/>
      <c r="O55" s="1"/>
    </row>
    <row r="56" spans="1:16" s="3" customFormat="1" ht="12.75" x14ac:dyDescent="0.2">
      <c r="C56" s="124" t="s">
        <v>81</v>
      </c>
      <c r="G56" s="125" t="s">
        <v>82</v>
      </c>
      <c r="H56" s="125"/>
      <c r="I56" s="125"/>
      <c r="J56" s="125"/>
      <c r="K56" s="125"/>
      <c r="L56" s="125"/>
      <c r="M56" s="125"/>
      <c r="N56" s="125"/>
      <c r="O56" s="1"/>
    </row>
    <row r="57" spans="1:16" s="3" customFormat="1" ht="12.75" x14ac:dyDescent="0.2">
      <c r="C57" s="124" t="s">
        <v>83</v>
      </c>
      <c r="G57" s="126" t="s">
        <v>84</v>
      </c>
      <c r="H57" s="126"/>
      <c r="I57" s="126"/>
      <c r="J57" s="126"/>
      <c r="K57" s="126"/>
      <c r="L57" s="126"/>
      <c r="M57" s="126"/>
      <c r="N57" s="126"/>
      <c r="O57" s="1"/>
    </row>
    <row r="58" spans="1:16" s="3" customFormat="1" ht="12.75" x14ac:dyDescent="0.2">
      <c r="O58" s="1"/>
    </row>
    <row r="59" spans="1:16" s="3" customFormat="1" ht="12.75" x14ac:dyDescent="0.2">
      <c r="O59" s="1"/>
    </row>
    <row r="60" spans="1:16" s="127" customFormat="1" ht="12.75" x14ac:dyDescent="0.2"/>
  </sheetData>
  <mergeCells count="20">
    <mergeCell ref="B30:C30"/>
    <mergeCell ref="B48:C48"/>
    <mergeCell ref="B50:C50"/>
    <mergeCell ref="O50:P50"/>
    <mergeCell ref="G56:N56"/>
    <mergeCell ref="G57:N57"/>
    <mergeCell ref="O7:P7"/>
    <mergeCell ref="A10:C10"/>
    <mergeCell ref="B11:C11"/>
    <mergeCell ref="B12:C12"/>
    <mergeCell ref="B17:C17"/>
    <mergeCell ref="B19:C19"/>
    <mergeCell ref="A1:N1"/>
    <mergeCell ref="A2:N2"/>
    <mergeCell ref="A3:N3"/>
    <mergeCell ref="A7:C9"/>
    <mergeCell ref="D7:D9"/>
    <mergeCell ref="F7:F9"/>
    <mergeCell ref="G7:M7"/>
    <mergeCell ref="N7:N8"/>
  </mergeCells>
  <dataValidations count="1">
    <dataValidation allowBlank="1" showInputMessage="1" showErrorMessage="1" prompt="Valor absoluto y/o relativo que registren los indicadores con relación a su meta anual correspondiente al programa, proyecto o actividad que se trate. (DOF 9-dic-09)" sqref="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dataValidations>
  <pageMargins left="0.7" right="0.7" top="0.75" bottom="0.75" header="0.3" footer="0.3"/>
  <pageSetup paperSize="9" scale="3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 ti</dc:creator>
  <cp:lastModifiedBy>administrador ti</cp:lastModifiedBy>
  <dcterms:created xsi:type="dcterms:W3CDTF">2018-08-08T15:53:35Z</dcterms:created>
  <dcterms:modified xsi:type="dcterms:W3CDTF">2018-08-08T15:54:35Z</dcterms:modified>
</cp:coreProperties>
</file>