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1ER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  <c r="E49" i="1"/>
  <c r="D49" i="1"/>
  <c r="K43" i="1"/>
  <c r="J43" i="1"/>
  <c r="I43" i="1"/>
  <c r="H43" i="1"/>
  <c r="G43" i="1"/>
  <c r="F43" i="1"/>
  <c r="E43" i="1"/>
  <c r="D43" i="1"/>
  <c r="K37" i="1"/>
  <c r="J37" i="1"/>
  <c r="I37" i="1"/>
  <c r="H37" i="1"/>
  <c r="G37" i="1"/>
  <c r="F37" i="1"/>
  <c r="E37" i="1"/>
  <c r="D37" i="1"/>
  <c r="K35" i="1"/>
  <c r="J35" i="1"/>
  <c r="I35" i="1"/>
  <c r="H35" i="1"/>
  <c r="G35" i="1"/>
  <c r="F35" i="1"/>
  <c r="E35" i="1"/>
  <c r="D35" i="1"/>
  <c r="K25" i="1"/>
  <c r="J25" i="1"/>
  <c r="I25" i="1"/>
  <c r="H25" i="1"/>
  <c r="G25" i="1"/>
  <c r="E25" i="1"/>
  <c r="D25" i="1"/>
  <c r="F25" i="1" s="1"/>
  <c r="K16" i="1"/>
  <c r="J16" i="1"/>
  <c r="I16" i="1"/>
  <c r="H16" i="1"/>
  <c r="G16" i="1"/>
  <c r="F16" i="1"/>
  <c r="E16" i="1"/>
  <c r="D16" i="1"/>
  <c r="K10" i="1"/>
  <c r="K45" i="1" s="1"/>
  <c r="J10" i="1"/>
  <c r="J45" i="1" s="1"/>
  <c r="I10" i="1"/>
  <c r="I45" i="1" s="1"/>
  <c r="H10" i="1"/>
  <c r="H45" i="1" s="1"/>
  <c r="G10" i="1"/>
  <c r="G45" i="1" s="1"/>
  <c r="F10" i="1"/>
  <c r="F45" i="1" s="1"/>
  <c r="E10" i="1"/>
  <c r="E45" i="1" s="1"/>
  <c r="D10" i="1"/>
  <c r="D45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<sst xmlns="http://schemas.openxmlformats.org/spreadsheetml/2006/main" count="59" uniqueCount="59">
  <si>
    <t>ESTADO ANALÍTICO DEL EJERCICIO DEL PRESUPUESTO DE EGRESOS</t>
  </si>
  <si>
    <t>CLASIFICACIÓN POR OBJETO DEL GASTO (CAPÍTULO Y CONCEPTO)</t>
  </si>
  <si>
    <t>Del 01 de Marzo al 31 de Marzo de 2016</t>
  </si>
  <si>
    <t>Ente Público:</t>
  </si>
  <si>
    <t>Universidad Tecnológica de San Miguel de Allende</t>
  </si>
  <si>
    <t xml:space="preserve"> 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</si>
  <si>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</si>
  <si>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</si>
  <si>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</si>
  <si>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</si>
  <si>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</si>
  <si>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</si>
  <si>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</si>
  <si>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</si>
  <si>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</si>
  <si>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</si>
  <si>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</si>
  <si>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</si>
  <si>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</si>
  <si>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</si>
  <si>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</si>
  <si>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</si>
  <si>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</si>
  <si>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Perstaciones Sociales y Económicas</t>
  </si>
  <si>
    <t>Materiales y Suministros</t>
  </si>
  <si>
    <t>Materiales de administración, emisión de dcoumentos</t>
  </si>
  <si>
    <t>Alimentos y utensilios</t>
  </si>
  <si>
    <t>Materias primas y materiales de producción y comercialización</t>
  </si>
  <si>
    <t>Materiales y artículos de construcción y reparación</t>
  </si>
  <si>
    <t>Productos químicos, farmacéuticos y de laboratorio</t>
  </si>
  <si>
    <t>Combustibles, lubricantes y aditivos</t>
  </si>
  <si>
    <t>Vestuario,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</si>
  <si>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</si>
  <si>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</si>
  <si>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</si>
  <si>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</si>
  <si>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</t>
  </si>
  <si>
    <t>Servicios financieros, bancarios y comerciales</t>
  </si>
  <si>
    <t>Servicios de instalación, reparación y mantenimiento</t>
  </si>
  <si>
    <t>Servicios de comunicación social y publicidad</t>
  </si>
  <si>
    <t>Servicios de traslados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</si>
  <si>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</si>
  <si>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</si>
  <si>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</si>
  <si>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</si>
  <si>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</si>
  <si>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</si>
  <si>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eduacional y recreativo</t>
  </si>
  <si>
    <t>Equipo e instrumental médico y de laboratorio</t>
  </si>
  <si>
    <t>Vehículos y quipo de transporte</t>
  </si>
  <si>
    <t>Maquinaria, otros equipos y herramientas</t>
  </si>
  <si>
    <t>Inversiones financieras y otras ayudas</t>
  </si>
  <si>
    <t>Porvisiones para contingencias y otras erogaciones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</si>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</sst>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 wrapText="1"/>
    </xf>
    <xf numFmtId="0" fontId="5" fillId="2" borderId="0" xfId="0" applyFont="1" applyFill="1"/>
    <xf numFmtId="43" fontId="5" fillId="2" borderId="4" xfId="1" applyFont="1" applyFill="1" applyBorder="1" applyAlignment="1">
      <alignment horizontal="right" vertical="top" wrapText="1"/>
    </xf>
    <xf numFmtId="0" fontId="5" fillId="0" borderId="0" xfId="0" applyFont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\AppData\Local\Temp\Rar$DIa0.441\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3.85546875" style="3" bestFit="1" customWidth="1"/>
    <col min="5" max="5" width="14.42578125" style="3" bestFit="1" customWidth="1"/>
    <col min="6" max="6" width="13.85546875" style="3" bestFit="1" customWidth="1"/>
    <col min="7" max="7" width="13.140625" style="3" customWidth="1"/>
    <col min="8" max="11" width="13.85546875" style="3" bestFit="1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 t="s">
        <v>5</v>
      </c>
      <c r="I5" s="6"/>
      <c r="J5" s="6"/>
    </row>
    <row r="6" spans="2:11" s="1" customFormat="1" ht="6.75" customHeight="1" x14ac:dyDescent="0.2"/>
    <row r="7" spans="2:11" x14ac:dyDescent="0.2">
      <c r="B7" s="7" t="s">
        <v>6</v>
      </c>
      <c r="C7" s="7"/>
      <c r="D7" s="8" t="s">
        <v>7</v>
      </c>
      <c r="E7" s="8"/>
      <c r="F7" s="8"/>
      <c r="G7" s="8"/>
      <c r="H7" s="8"/>
      <c r="I7" s="8"/>
      <c r="J7" s="8"/>
      <c r="K7" s="8" t="s">
        <v>8</v>
      </c>
    </row>
    <row r="8" spans="2:11" ht="25.5" x14ac:dyDescent="0.2">
      <c r="B8" s="7"/>
      <c r="C8" s="7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16</v>
      </c>
      <c r="G9" s="9">
        <v>4</v>
      </c>
      <c r="H9" s="9">
        <v>5</v>
      </c>
      <c r="I9" s="9">
        <v>6</v>
      </c>
      <c r="J9" s="9">
        <v>7</v>
      </c>
      <c r="K9" s="9" t="s">
        <v>17</v>
      </c>
    </row>
    <row r="10" spans="2:11" x14ac:dyDescent="0.2">
      <c r="B10" s="10" t="s">
        <v>18</v>
      </c>
      <c r="C10" s="11"/>
      <c r="D10" s="12">
        <f>SUM(D11:D15)</f>
        <v>11699216</v>
      </c>
      <c r="E10" s="12">
        <f t="shared" ref="E10:K10" si="0">SUM(E11:E15)</f>
        <v>0</v>
      </c>
      <c r="F10" s="12">
        <f t="shared" si="0"/>
        <v>11699216</v>
      </c>
      <c r="G10" s="12">
        <f t="shared" si="0"/>
        <v>4515226.5200000005</v>
      </c>
      <c r="H10" s="12">
        <f t="shared" si="0"/>
        <v>4515226.5200000005</v>
      </c>
      <c r="I10" s="12">
        <f t="shared" si="0"/>
        <v>4515226.5200000005</v>
      </c>
      <c r="J10" s="12">
        <f t="shared" si="0"/>
        <v>4515226.5200000005</v>
      </c>
      <c r="K10" s="12">
        <f t="shared" si="0"/>
        <v>7183989.4800000004</v>
      </c>
    </row>
    <row r="11" spans="2:11" x14ac:dyDescent="0.2">
      <c r="B11" s="13"/>
      <c r="C11" s="14" t="s">
        <v>19</v>
      </c>
      <c r="D11" s="15">
        <v>3252296</v>
      </c>
      <c r="E11" s="15">
        <v>0</v>
      </c>
      <c r="F11" s="15">
        <v>3252296</v>
      </c>
      <c r="G11" s="15">
        <v>1414080.57</v>
      </c>
      <c r="H11" s="15">
        <v>1414080.57</v>
      </c>
      <c r="I11" s="15">
        <v>1414080.57</v>
      </c>
      <c r="J11" s="15">
        <v>1414080.57</v>
      </c>
      <c r="K11" s="15">
        <v>1838215.43</v>
      </c>
    </row>
    <row r="12" spans="2:11" x14ac:dyDescent="0.2">
      <c r="B12" s="13"/>
      <c r="C12" s="14" t="s">
        <v>20</v>
      </c>
      <c r="D12" s="15">
        <v>1824527.43</v>
      </c>
      <c r="E12" s="15">
        <v>0</v>
      </c>
      <c r="F12" s="15">
        <v>1824527.43</v>
      </c>
      <c r="G12" s="15">
        <v>1044617.55</v>
      </c>
      <c r="H12" s="15">
        <v>1044617.55</v>
      </c>
      <c r="I12" s="15">
        <v>1044617.55</v>
      </c>
      <c r="J12" s="15">
        <v>1044617.55</v>
      </c>
      <c r="K12" s="15">
        <v>779909.88</v>
      </c>
    </row>
    <row r="13" spans="2:11" x14ac:dyDescent="0.2">
      <c r="B13" s="13"/>
      <c r="C13" s="14" t="s">
        <v>21</v>
      </c>
      <c r="D13" s="15">
        <v>1495494.74</v>
      </c>
      <c r="E13" s="15">
        <v>0</v>
      </c>
      <c r="F13" s="15">
        <v>1495494.74</v>
      </c>
      <c r="G13" s="15">
        <v>197936.44</v>
      </c>
      <c r="H13" s="15">
        <v>197936.44</v>
      </c>
      <c r="I13" s="15">
        <v>197936.44</v>
      </c>
      <c r="J13" s="15">
        <v>197936.44</v>
      </c>
      <c r="K13" s="15">
        <v>1297558.3</v>
      </c>
    </row>
    <row r="14" spans="2:11" x14ac:dyDescent="0.2">
      <c r="B14" s="13"/>
      <c r="C14" s="14" t="s">
        <v>22</v>
      </c>
      <c r="D14" s="15">
        <v>1885538.94</v>
      </c>
      <c r="E14" s="15">
        <v>0</v>
      </c>
      <c r="F14" s="15">
        <v>1885538.94</v>
      </c>
      <c r="G14" s="15">
        <v>532936.22</v>
      </c>
      <c r="H14" s="15">
        <v>532936.22</v>
      </c>
      <c r="I14" s="15">
        <v>532936.22</v>
      </c>
      <c r="J14" s="15">
        <v>532936.22</v>
      </c>
      <c r="K14" s="15">
        <v>1352602.72</v>
      </c>
    </row>
    <row r="15" spans="2:11" x14ac:dyDescent="0.2">
      <c r="B15" s="13"/>
      <c r="C15" s="14" t="s">
        <v>23</v>
      </c>
      <c r="D15" s="15">
        <v>3241358.89</v>
      </c>
      <c r="E15" s="15">
        <v>0</v>
      </c>
      <c r="F15" s="15">
        <v>3241358.89</v>
      </c>
      <c r="G15" s="15">
        <v>1325655.74</v>
      </c>
      <c r="H15" s="15">
        <v>1325655.74</v>
      </c>
      <c r="I15" s="15">
        <v>1325655.74</v>
      </c>
      <c r="J15" s="15">
        <v>1325655.74</v>
      </c>
      <c r="K15" s="15">
        <v>1915703.15</v>
      </c>
    </row>
    <row r="16" spans="2:11" x14ac:dyDescent="0.2">
      <c r="B16" s="10" t="s">
        <v>24</v>
      </c>
      <c r="C16" s="11"/>
      <c r="D16" s="12">
        <f>SUM(D17:D24)</f>
        <v>3402319</v>
      </c>
      <c r="E16" s="12">
        <f t="shared" ref="E16:K16" si="1">SUM(E17:E24)</f>
        <v>237069.95</v>
      </c>
      <c r="F16" s="12">
        <f t="shared" si="1"/>
        <v>3639388.95</v>
      </c>
      <c r="G16" s="12">
        <f t="shared" si="1"/>
        <v>103079.09</v>
      </c>
      <c r="H16" s="12">
        <f t="shared" si="1"/>
        <v>103079.09</v>
      </c>
      <c r="I16" s="12">
        <f t="shared" si="1"/>
        <v>103079.09</v>
      </c>
      <c r="J16" s="12">
        <f t="shared" si="1"/>
        <v>103079.09</v>
      </c>
      <c r="K16" s="12">
        <f t="shared" si="1"/>
        <v>3536309.8600000003</v>
      </c>
    </row>
    <row r="17" spans="1:12" x14ac:dyDescent="0.2">
      <c r="B17" s="16"/>
      <c r="C17" s="17" t="s">
        <v>25</v>
      </c>
      <c r="D17" s="18">
        <v>754563.31</v>
      </c>
      <c r="E17" s="18">
        <v>51999.98</v>
      </c>
      <c r="F17" s="15">
        <v>806563.29</v>
      </c>
      <c r="G17" s="18">
        <v>3318.47</v>
      </c>
      <c r="H17" s="18">
        <v>3318.47</v>
      </c>
      <c r="I17" s="18">
        <v>3318.47</v>
      </c>
      <c r="J17" s="18">
        <v>3318.47</v>
      </c>
      <c r="K17" s="15">
        <v>803244.82</v>
      </c>
    </row>
    <row r="18" spans="1:12" x14ac:dyDescent="0.2">
      <c r="B18" s="16"/>
      <c r="C18" s="17" t="s">
        <v>26</v>
      </c>
      <c r="D18" s="18">
        <v>316680</v>
      </c>
      <c r="E18" s="18">
        <v>3800</v>
      </c>
      <c r="F18" s="15">
        <v>320480</v>
      </c>
      <c r="G18" s="18">
        <v>3781</v>
      </c>
      <c r="H18" s="18">
        <v>3781</v>
      </c>
      <c r="I18" s="18">
        <v>3781</v>
      </c>
      <c r="J18" s="18">
        <v>3781</v>
      </c>
      <c r="K18" s="15">
        <v>316699</v>
      </c>
    </row>
    <row r="19" spans="1:12" x14ac:dyDescent="0.2">
      <c r="B19" s="16"/>
      <c r="C19" s="17" t="s">
        <v>27</v>
      </c>
      <c r="D19" s="18">
        <v>1288000</v>
      </c>
      <c r="E19" s="18">
        <v>7000</v>
      </c>
      <c r="F19" s="15">
        <v>1295000</v>
      </c>
      <c r="G19" s="18">
        <v>13555.41</v>
      </c>
      <c r="H19" s="18">
        <v>13555.41</v>
      </c>
      <c r="I19" s="18">
        <v>13555.41</v>
      </c>
      <c r="J19" s="18">
        <v>13555.41</v>
      </c>
      <c r="K19" s="15">
        <v>1281444.5900000001</v>
      </c>
    </row>
    <row r="20" spans="1:12" x14ac:dyDescent="0.2">
      <c r="B20" s="16"/>
      <c r="C20" s="17" t="s">
        <v>28</v>
      </c>
      <c r="D20" s="18">
        <v>129000</v>
      </c>
      <c r="E20" s="18">
        <v>50649.98</v>
      </c>
      <c r="F20" s="15">
        <v>179649.98</v>
      </c>
      <c r="G20" s="18">
        <v>2424.21</v>
      </c>
      <c r="H20" s="18">
        <v>2424.21</v>
      </c>
      <c r="I20" s="18">
        <v>2424.21</v>
      </c>
      <c r="J20" s="18">
        <v>2424.21</v>
      </c>
      <c r="K20" s="15">
        <v>177225.77</v>
      </c>
    </row>
    <row r="21" spans="1:12" x14ac:dyDescent="0.2">
      <c r="B21" s="16"/>
      <c r="C21" s="17" t="s">
        <v>29</v>
      </c>
      <c r="D21" s="18">
        <v>69000</v>
      </c>
      <c r="E21" s="18">
        <v>21000</v>
      </c>
      <c r="F21" s="15">
        <v>90000</v>
      </c>
      <c r="G21" s="18">
        <v>0</v>
      </c>
      <c r="H21" s="18">
        <v>0</v>
      </c>
      <c r="I21" s="18">
        <v>0</v>
      </c>
      <c r="J21" s="18">
        <v>0</v>
      </c>
      <c r="K21" s="15">
        <v>90000</v>
      </c>
    </row>
    <row r="22" spans="1:12" x14ac:dyDescent="0.2">
      <c r="B22" s="16"/>
      <c r="C22" s="17" t="s">
        <v>30</v>
      </c>
      <c r="D22" s="18">
        <v>180000</v>
      </c>
      <c r="E22" s="18">
        <v>45000</v>
      </c>
      <c r="F22" s="15">
        <v>225000</v>
      </c>
      <c r="G22" s="18">
        <v>80000</v>
      </c>
      <c r="H22" s="18">
        <v>80000</v>
      </c>
      <c r="I22" s="18">
        <v>80000</v>
      </c>
      <c r="J22" s="18">
        <v>80000</v>
      </c>
      <c r="K22" s="15">
        <v>145000</v>
      </c>
    </row>
    <row r="23" spans="1:12" x14ac:dyDescent="0.2">
      <c r="B23" s="16"/>
      <c r="C23" s="17" t="s">
        <v>31</v>
      </c>
      <c r="D23" s="18">
        <v>406639</v>
      </c>
      <c r="E23" s="18">
        <v>52870</v>
      </c>
      <c r="F23" s="15">
        <v>459509</v>
      </c>
      <c r="G23" s="18">
        <v>0</v>
      </c>
      <c r="H23" s="18">
        <v>0</v>
      </c>
      <c r="I23" s="18">
        <v>0</v>
      </c>
      <c r="J23" s="18">
        <v>0</v>
      </c>
      <c r="K23" s="15">
        <v>459509</v>
      </c>
    </row>
    <row r="24" spans="1:12" x14ac:dyDescent="0.2">
      <c r="B24" s="16"/>
      <c r="C24" s="17" t="s">
        <v>32</v>
      </c>
      <c r="D24" s="18">
        <v>258436.69</v>
      </c>
      <c r="E24" s="18">
        <v>4749.99</v>
      </c>
      <c r="F24" s="15">
        <v>263186.68</v>
      </c>
      <c r="G24" s="18">
        <v>0</v>
      </c>
      <c r="H24" s="18">
        <v>0</v>
      </c>
      <c r="I24" s="18">
        <v>0</v>
      </c>
      <c r="J24" s="18">
        <v>0</v>
      </c>
      <c r="K24" s="15">
        <v>263186.68</v>
      </c>
    </row>
    <row r="25" spans="1:12" s="21" customFormat="1" x14ac:dyDescent="0.2">
      <c r="A25" s="19"/>
      <c r="B25" s="10" t="s">
        <v>33</v>
      </c>
      <c r="C25" s="11"/>
      <c r="D25" s="12">
        <f>SUM(D26:D34)</f>
        <v>5109352.0199999996</v>
      </c>
      <c r="E25" s="12">
        <f>SUM(E26:E34)</f>
        <v>589548.28</v>
      </c>
      <c r="F25" s="20">
        <f t="shared" ref="F25" si="2">D25+E25</f>
        <v>5698900.2999999998</v>
      </c>
      <c r="G25" s="12">
        <f t="shared" ref="G25:K25" si="3">SUM(G26:G34)</f>
        <v>750047.97000000009</v>
      </c>
      <c r="H25" s="12">
        <f t="shared" si="3"/>
        <v>750047.97000000009</v>
      </c>
      <c r="I25" s="12">
        <f t="shared" si="3"/>
        <v>750047.97000000009</v>
      </c>
      <c r="J25" s="12">
        <f t="shared" si="3"/>
        <v>750047.97000000009</v>
      </c>
      <c r="K25" s="12">
        <f t="shared" si="3"/>
        <v>4948852.330000001</v>
      </c>
      <c r="L25" s="19"/>
    </row>
    <row r="26" spans="1:12" x14ac:dyDescent="0.2">
      <c r="B26" s="13"/>
      <c r="C26" s="14" t="s">
        <v>34</v>
      </c>
      <c r="D26" s="18">
        <v>622647.44999999995</v>
      </c>
      <c r="E26" s="18">
        <v>48865.1</v>
      </c>
      <c r="F26" s="15">
        <v>671512.55</v>
      </c>
      <c r="G26" s="18">
        <v>111515.02</v>
      </c>
      <c r="H26" s="18">
        <v>111515.02</v>
      </c>
      <c r="I26" s="18">
        <v>111515.02</v>
      </c>
      <c r="J26" s="18">
        <v>111515.02</v>
      </c>
      <c r="K26" s="18">
        <v>559997.53</v>
      </c>
    </row>
    <row r="27" spans="1:12" x14ac:dyDescent="0.2">
      <c r="B27" s="13"/>
      <c r="C27" s="14" t="s">
        <v>35</v>
      </c>
      <c r="D27" s="18">
        <v>29000</v>
      </c>
      <c r="E27" s="18">
        <v>68000</v>
      </c>
      <c r="F27" s="15">
        <v>97000</v>
      </c>
      <c r="G27" s="18">
        <v>35840</v>
      </c>
      <c r="H27" s="18">
        <v>35840</v>
      </c>
      <c r="I27" s="18">
        <v>35840</v>
      </c>
      <c r="J27" s="18">
        <v>35840</v>
      </c>
      <c r="K27" s="18">
        <v>61160</v>
      </c>
    </row>
    <row r="28" spans="1:12" x14ac:dyDescent="0.2">
      <c r="B28" s="13"/>
      <c r="C28" s="14" t="s">
        <v>36</v>
      </c>
      <c r="D28" s="18">
        <v>2303555.39</v>
      </c>
      <c r="E28" s="18">
        <v>100000</v>
      </c>
      <c r="F28" s="15">
        <v>2403555.39</v>
      </c>
      <c r="G28" s="18">
        <v>243472.4</v>
      </c>
      <c r="H28" s="18">
        <v>243472.4</v>
      </c>
      <c r="I28" s="18">
        <v>243472.4</v>
      </c>
      <c r="J28" s="18">
        <v>243472.4</v>
      </c>
      <c r="K28" s="18">
        <v>2160082.9900000002</v>
      </c>
    </row>
    <row r="29" spans="1:12" x14ac:dyDescent="0.2">
      <c r="B29" s="13"/>
      <c r="C29" s="14" t="s">
        <v>37</v>
      </c>
      <c r="D29" s="18">
        <v>141300</v>
      </c>
      <c r="E29" s="18">
        <v>41493.19</v>
      </c>
      <c r="F29" s="15">
        <v>182793.19</v>
      </c>
      <c r="G29" s="18">
        <v>2005.46</v>
      </c>
      <c r="H29" s="18">
        <v>2005.46</v>
      </c>
      <c r="I29" s="18">
        <v>2005.46</v>
      </c>
      <c r="J29" s="18">
        <v>2005.46</v>
      </c>
      <c r="K29" s="18">
        <v>180787.73</v>
      </c>
    </row>
    <row r="30" spans="1:12" x14ac:dyDescent="0.2">
      <c r="B30" s="13"/>
      <c r="C30" s="14" t="s">
        <v>38</v>
      </c>
      <c r="D30" s="18">
        <v>660385</v>
      </c>
      <c r="E30" s="18">
        <v>117350.01</v>
      </c>
      <c r="F30" s="15">
        <v>777735.01</v>
      </c>
      <c r="G30" s="18">
        <v>164462.59</v>
      </c>
      <c r="H30" s="18">
        <v>164462.59</v>
      </c>
      <c r="I30" s="18">
        <v>164462.59</v>
      </c>
      <c r="J30" s="18">
        <v>164462.59</v>
      </c>
      <c r="K30" s="18">
        <v>613272.42000000004</v>
      </c>
    </row>
    <row r="31" spans="1:12" x14ac:dyDescent="0.2">
      <c r="B31" s="13"/>
      <c r="C31" s="14" t="s">
        <v>39</v>
      </c>
      <c r="D31" s="18">
        <v>51000</v>
      </c>
      <c r="E31" s="18">
        <v>0</v>
      </c>
      <c r="F31" s="15">
        <v>51000</v>
      </c>
      <c r="G31" s="18">
        <v>0</v>
      </c>
      <c r="H31" s="18">
        <v>0</v>
      </c>
      <c r="I31" s="18">
        <v>0</v>
      </c>
      <c r="J31" s="18">
        <v>0</v>
      </c>
      <c r="K31" s="18">
        <v>51000</v>
      </c>
    </row>
    <row r="32" spans="1:12" x14ac:dyDescent="0.2">
      <c r="B32" s="13"/>
      <c r="C32" s="14" t="s">
        <v>40</v>
      </c>
      <c r="D32" s="18">
        <v>204250</v>
      </c>
      <c r="E32" s="18">
        <v>91449.99</v>
      </c>
      <c r="F32" s="15">
        <v>295699.99</v>
      </c>
      <c r="G32" s="18">
        <v>64785.57</v>
      </c>
      <c r="H32" s="18">
        <v>64785.57</v>
      </c>
      <c r="I32" s="18">
        <v>64785.57</v>
      </c>
      <c r="J32" s="18">
        <v>64785.57</v>
      </c>
      <c r="K32" s="18">
        <v>230914.42</v>
      </c>
    </row>
    <row r="33" spans="1:12" x14ac:dyDescent="0.2">
      <c r="B33" s="13"/>
      <c r="C33" s="14" t="s">
        <v>41</v>
      </c>
      <c r="D33" s="18">
        <v>343000</v>
      </c>
      <c r="E33" s="18">
        <v>103249.98</v>
      </c>
      <c r="F33" s="15">
        <v>446249.98</v>
      </c>
      <c r="G33" s="18">
        <v>46890.31</v>
      </c>
      <c r="H33" s="18">
        <v>46890.31</v>
      </c>
      <c r="I33" s="18">
        <v>46890.31</v>
      </c>
      <c r="J33" s="18">
        <v>46890.31</v>
      </c>
      <c r="K33" s="18">
        <v>399359.67</v>
      </c>
    </row>
    <row r="34" spans="1:12" x14ac:dyDescent="0.2">
      <c r="B34" s="13"/>
      <c r="C34" s="14" t="s">
        <v>42</v>
      </c>
      <c r="D34" s="18">
        <v>754214.18</v>
      </c>
      <c r="E34" s="18">
        <v>19140.009999999998</v>
      </c>
      <c r="F34" s="15">
        <v>773354.19</v>
      </c>
      <c r="G34" s="18">
        <v>81076.62</v>
      </c>
      <c r="H34" s="18">
        <v>81076.62</v>
      </c>
      <c r="I34" s="18">
        <v>81076.62</v>
      </c>
      <c r="J34" s="18">
        <v>81076.62</v>
      </c>
      <c r="K34" s="18">
        <v>692277.57</v>
      </c>
    </row>
    <row r="35" spans="1:12" x14ac:dyDescent="0.2">
      <c r="B35" s="10" t="s">
        <v>43</v>
      </c>
      <c r="C35" s="11"/>
      <c r="D35" s="12">
        <f>D36</f>
        <v>390000</v>
      </c>
      <c r="E35" s="12">
        <f t="shared" ref="E35:K35" si="4">E36</f>
        <v>151000</v>
      </c>
      <c r="F35" s="12">
        <f t="shared" si="4"/>
        <v>541000</v>
      </c>
      <c r="G35" s="12">
        <f t="shared" si="4"/>
        <v>72483.03</v>
      </c>
      <c r="H35" s="12">
        <f t="shared" si="4"/>
        <v>72483.03</v>
      </c>
      <c r="I35" s="12">
        <f t="shared" si="4"/>
        <v>72483.03</v>
      </c>
      <c r="J35" s="12">
        <f t="shared" si="4"/>
        <v>72483.03</v>
      </c>
      <c r="K35" s="12">
        <f t="shared" si="4"/>
        <v>468516.97</v>
      </c>
    </row>
    <row r="36" spans="1:12" x14ac:dyDescent="0.2">
      <c r="B36" s="16"/>
      <c r="C36" s="17" t="s">
        <v>44</v>
      </c>
      <c r="D36" s="18">
        <v>390000</v>
      </c>
      <c r="E36" s="18">
        <v>151000</v>
      </c>
      <c r="F36" s="18">
        <v>541000</v>
      </c>
      <c r="G36" s="18">
        <v>72483.03</v>
      </c>
      <c r="H36" s="18">
        <v>72483.03</v>
      </c>
      <c r="I36" s="18">
        <v>72483.03</v>
      </c>
      <c r="J36" s="18">
        <v>72483.03</v>
      </c>
      <c r="K36" s="18">
        <v>468516.97</v>
      </c>
    </row>
    <row r="37" spans="1:12" x14ac:dyDescent="0.2">
      <c r="B37" s="10" t="s">
        <v>45</v>
      </c>
      <c r="C37" s="11"/>
      <c r="D37" s="12">
        <f>SUM(D38:D42)</f>
        <v>1212000</v>
      </c>
      <c r="E37" s="12">
        <f>SUM(E38:E42)</f>
        <v>6000</v>
      </c>
      <c r="F37" s="12">
        <f>SUM(F38:F42)</f>
        <v>1218000</v>
      </c>
      <c r="G37" s="12">
        <f>SUM(G38:G42)</f>
        <v>0</v>
      </c>
      <c r="H37" s="12">
        <f t="shared" ref="H37:K37" si="5">SUM(H38:H42)</f>
        <v>0</v>
      </c>
      <c r="I37" s="12">
        <f t="shared" si="5"/>
        <v>0</v>
      </c>
      <c r="J37" s="12">
        <f t="shared" si="5"/>
        <v>0</v>
      </c>
      <c r="K37" s="12">
        <f t="shared" si="5"/>
        <v>1218000</v>
      </c>
    </row>
    <row r="38" spans="1:12" x14ac:dyDescent="0.2">
      <c r="B38" s="22"/>
      <c r="C38" s="17" t="s">
        <v>46</v>
      </c>
      <c r="D38" s="18">
        <v>692000</v>
      </c>
      <c r="E38" s="18">
        <v>6000</v>
      </c>
      <c r="F38" s="18">
        <v>698000</v>
      </c>
      <c r="G38" s="18">
        <v>0</v>
      </c>
      <c r="H38" s="18">
        <v>0</v>
      </c>
      <c r="I38" s="18">
        <v>0</v>
      </c>
      <c r="J38" s="18">
        <v>0</v>
      </c>
      <c r="K38" s="18">
        <v>698000</v>
      </c>
    </row>
    <row r="39" spans="1:12" x14ac:dyDescent="0.2">
      <c r="B39" s="22"/>
      <c r="C39" s="17" t="s">
        <v>47</v>
      </c>
      <c r="D39" s="18">
        <v>110000</v>
      </c>
      <c r="E39" s="18">
        <v>0</v>
      </c>
      <c r="F39" s="18">
        <v>110000</v>
      </c>
      <c r="G39" s="18">
        <v>0</v>
      </c>
      <c r="H39" s="18">
        <v>0</v>
      </c>
      <c r="I39" s="18">
        <v>0</v>
      </c>
      <c r="J39" s="18">
        <v>0</v>
      </c>
      <c r="K39" s="18">
        <v>110000</v>
      </c>
    </row>
    <row r="40" spans="1:12" x14ac:dyDescent="0.2">
      <c r="B40" s="13"/>
      <c r="C40" s="3" t="s">
        <v>48</v>
      </c>
      <c r="D40" s="18">
        <v>110000</v>
      </c>
      <c r="E40" s="18">
        <v>0</v>
      </c>
      <c r="F40" s="18">
        <v>110000</v>
      </c>
      <c r="G40" s="18">
        <v>0</v>
      </c>
      <c r="H40" s="18">
        <v>0</v>
      </c>
      <c r="I40" s="18">
        <v>0</v>
      </c>
      <c r="J40" s="18">
        <v>0</v>
      </c>
      <c r="K40" s="18">
        <v>110000</v>
      </c>
    </row>
    <row r="41" spans="1:12" x14ac:dyDescent="0.2">
      <c r="B41" s="13"/>
      <c r="C41" s="14" t="s">
        <v>49</v>
      </c>
      <c r="D41" s="18">
        <v>200000</v>
      </c>
      <c r="E41" s="18">
        <v>0</v>
      </c>
      <c r="F41" s="18">
        <v>200000</v>
      </c>
      <c r="G41" s="18">
        <v>0</v>
      </c>
      <c r="H41" s="18">
        <v>0</v>
      </c>
      <c r="I41" s="18">
        <v>0</v>
      </c>
      <c r="J41" s="18">
        <v>0</v>
      </c>
      <c r="K41" s="18">
        <v>200000</v>
      </c>
    </row>
    <row r="42" spans="1:12" x14ac:dyDescent="0.2">
      <c r="B42" s="13"/>
      <c r="C42" s="14" t="s">
        <v>50</v>
      </c>
      <c r="D42" s="18">
        <v>100000</v>
      </c>
      <c r="E42" s="18">
        <v>0</v>
      </c>
      <c r="F42" s="18">
        <v>100000</v>
      </c>
      <c r="G42" s="18">
        <v>0</v>
      </c>
      <c r="H42" s="18">
        <v>0</v>
      </c>
      <c r="I42" s="18">
        <v>0</v>
      </c>
      <c r="J42" s="18">
        <v>0</v>
      </c>
      <c r="K42" s="18">
        <v>100000</v>
      </c>
    </row>
    <row r="43" spans="1:12" s="21" customFormat="1" x14ac:dyDescent="0.2">
      <c r="A43" s="19"/>
      <c r="B43" s="23"/>
      <c r="C43" s="24" t="s">
        <v>51</v>
      </c>
      <c r="D43" s="12">
        <f>D44</f>
        <v>972640.9</v>
      </c>
      <c r="E43" s="12">
        <f t="shared" ref="E43:K43" si="6">E44</f>
        <v>3208786.77</v>
      </c>
      <c r="F43" s="12">
        <f t="shared" si="6"/>
        <v>4181427.67</v>
      </c>
      <c r="G43" s="12">
        <f t="shared" si="6"/>
        <v>0</v>
      </c>
      <c r="H43" s="12">
        <f t="shared" si="6"/>
        <v>0</v>
      </c>
      <c r="I43" s="12">
        <f t="shared" si="6"/>
        <v>0</v>
      </c>
      <c r="J43" s="12">
        <f t="shared" si="6"/>
        <v>0</v>
      </c>
      <c r="K43" s="12">
        <f t="shared" si="6"/>
        <v>4181427.67</v>
      </c>
      <c r="L43" s="19"/>
    </row>
    <row r="44" spans="1:12" x14ac:dyDescent="0.2">
      <c r="B44" s="13"/>
      <c r="C44" s="14" t="s">
        <v>52</v>
      </c>
      <c r="D44" s="18">
        <v>972640.9</v>
      </c>
      <c r="E44" s="18">
        <v>3208786.77</v>
      </c>
      <c r="F44" s="18">
        <v>4181427.67</v>
      </c>
      <c r="G44" s="18">
        <v>0</v>
      </c>
      <c r="H44" s="18">
        <v>0</v>
      </c>
      <c r="I44" s="18">
        <v>0</v>
      </c>
      <c r="J44" s="18">
        <v>0</v>
      </c>
      <c r="K44" s="18">
        <v>4181427.67</v>
      </c>
    </row>
    <row r="45" spans="1:12" s="21" customFormat="1" x14ac:dyDescent="0.2">
      <c r="A45" s="19"/>
      <c r="B45" s="25"/>
      <c r="C45" s="26" t="s">
        <v>53</v>
      </c>
      <c r="D45" s="27">
        <f>D10+D16+D25+D35+D37+D43</f>
        <v>22785527.919999998</v>
      </c>
      <c r="E45" s="27">
        <f t="shared" ref="E45:K45" si="7">+E10+E16+E25+E35+E37+E43</f>
        <v>4192405</v>
      </c>
      <c r="F45" s="27">
        <f t="shared" si="7"/>
        <v>26977932.920000002</v>
      </c>
      <c r="G45" s="27">
        <f t="shared" si="7"/>
        <v>5440836.6100000003</v>
      </c>
      <c r="H45" s="27">
        <f t="shared" si="7"/>
        <v>5440836.6100000003</v>
      </c>
      <c r="I45" s="27">
        <f t="shared" si="7"/>
        <v>5440836.6100000003</v>
      </c>
      <c r="J45" s="27">
        <f t="shared" si="7"/>
        <v>5440836.6100000003</v>
      </c>
      <c r="K45" s="27">
        <f t="shared" si="7"/>
        <v>21537096.310000002</v>
      </c>
      <c r="L45" s="19"/>
    </row>
    <row r="47" spans="1:12" x14ac:dyDescent="0.2">
      <c r="B47" s="28" t="s">
        <v>54</v>
      </c>
      <c r="F47" s="29"/>
      <c r="G47" s="29"/>
      <c r="H47" s="29"/>
      <c r="I47" s="29"/>
      <c r="J47" s="29"/>
      <c r="K47" s="29"/>
    </row>
    <row r="49" spans="3:11" x14ac:dyDescent="0.2">
      <c r="D49" s="29" t="str">
        <f>IF(D46=[1]CAdmon!D37," ","ERROR")</f>
        <v xml:space="preserve"> </v>
      </c>
      <c r="E49" s="29" t="str">
        <f>IF(E46=[1]CAdmon!E37," ","ERROR")</f>
        <v xml:space="preserve"> </v>
      </c>
      <c r="F49" s="29" t="str">
        <f>IF(F46=[1]CAdmon!F37," ","ERROR")</f>
        <v xml:space="preserve"> </v>
      </c>
      <c r="G49" s="29"/>
      <c r="H49" s="29" t="str">
        <f>IF(H46=[1]CAdmon!H37," ","ERROR")</f>
        <v xml:space="preserve"> </v>
      </c>
      <c r="I49" s="29"/>
      <c r="J49" s="29" t="str">
        <f>IF(J46=[1]CAdmon!J37," ","ERROR")</f>
        <v xml:space="preserve"> </v>
      </c>
      <c r="K49" s="29" t="str">
        <f>IF(K46=[1]CAdmon!K37," ","ERROR")</f>
        <v xml:space="preserve"> </v>
      </c>
    </row>
    <row r="50" spans="3:11" x14ac:dyDescent="0.2">
      <c r="C50" s="30"/>
    </row>
    <row r="51" spans="3:11" x14ac:dyDescent="0.2">
      <c r="C51" s="31" t="s">
        <v>55</v>
      </c>
      <c r="F51" s="32" t="s">
        <v>56</v>
      </c>
      <c r="G51" s="32"/>
      <c r="H51" s="32"/>
      <c r="I51" s="32"/>
      <c r="J51" s="32"/>
      <c r="K51" s="32"/>
    </row>
    <row r="52" spans="3:11" x14ac:dyDescent="0.2">
      <c r="C52" s="31" t="s">
        <v>57</v>
      </c>
      <c r="F52" s="33" t="s">
        <v>58</v>
      </c>
      <c r="G52" s="33"/>
      <c r="H52" s="33"/>
      <c r="I52" s="33"/>
      <c r="J52" s="33"/>
      <c r="K52" s="33"/>
    </row>
  </sheetData>
  <mergeCells count="13">
    <mergeCell ref="F52:K52"/>
    <mergeCell ref="B10:C10"/>
    <mergeCell ref="B16:C16"/>
    <mergeCell ref="B25:C25"/>
    <mergeCell ref="B35:C35"/>
    <mergeCell ref="B37:C37"/>
    <mergeCell ref="F51:K51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5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2018-03-21T16:53:07Z</dcterms:created>
  <dcterms:modified xsi:type="dcterms:W3CDTF">2018-03-21T16:55:53Z</dcterms:modified>
</cp:coreProperties>
</file>