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F56" i="1"/>
  <c r="E56" i="1"/>
  <c r="J46" i="1"/>
  <c r="I46" i="1"/>
  <c r="H46" i="1"/>
  <c r="G46" i="1"/>
  <c r="F46" i="1"/>
  <c r="E46" i="1"/>
  <c r="J40" i="1"/>
  <c r="G40" i="1"/>
  <c r="I35" i="1"/>
  <c r="J35" i="1" s="1"/>
  <c r="H35" i="1"/>
  <c r="H56" i="1" s="1"/>
  <c r="G35" i="1"/>
  <c r="G56" i="1" s="1"/>
  <c r="F35" i="1"/>
  <c r="E35" i="1"/>
  <c r="J28" i="1"/>
  <c r="I28" i="1"/>
  <c r="H28" i="1"/>
  <c r="F28" i="1"/>
  <c r="E28" i="1"/>
  <c r="J26" i="1"/>
  <c r="G26" i="1"/>
  <c r="J22" i="1"/>
  <c r="G22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<sst xmlns="http://schemas.openxmlformats.org/spreadsheetml/2006/main" count="84" uniqueCount="67">
  <si>
    <t>ESTADO ANALÍTICO DE INGRESOS</t>
  </si>
  <si>
    <t>POR FUENTE DE FINANCIAMIENTO Y FUENTE DE FINANCIAMIENTO/RUBRO</t>
  </si>
  <si>
    <t>Del 01 de Marzo al 31 de Marzo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</si>
  <si>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</si>
  <si>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</si>
  <si>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</si>
  <si>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</si>
  <si>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</si>
  <si>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</si>
  <si>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</si>
  <si>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</si>
  <si>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</si>
  <si>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</si>
  <si>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</si>
  <si>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</si>
  <si>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</si>
  <si>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</si>
  <si>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</si>
  <si>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</si>
  <si>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</si>
  <si>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</si>
  <si>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</si>
  <si>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</si>
  <si>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</si>
  <si>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</si>
  <si>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</si>
  <si>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</si>
  <si>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</si>
  <si>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</si>
  <si>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</si>
  <si>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</si>
  <si>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</si>
  <si>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</si>
  <si>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</si>
  <si>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</si>
  <si>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</si>
  <si>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</si>
  <si>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</si>
  <si>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</si>
  <si>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</si>
  <si>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</si>
  <si>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</si>
  <si>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</si>
  <si>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</si>
  <si>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</si>
  <si>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</si>
  <si>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</si>
  <si>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</si>
  <si>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</si>
  <si>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</si>
  <si>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</si>
  <si>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</si>
  <si>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APROVECHAMIENTOS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</si>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</sst>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43" fontId="11" fillId="2" borderId="6" xfId="1" applyFont="1" applyFill="1" applyBorder="1" applyAlignment="1">
      <alignment horizontal="right" vertical="center" wrapText="1"/>
    </xf>
    <xf numFmtId="43" fontId="11" fillId="2" borderId="12" xfId="1" applyFont="1" applyFill="1" applyBorder="1" applyAlignment="1">
      <alignment horizontal="right" vertical="center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2" width="6" style="2" customWidth="1"/>
    <col min="3" max="3" width="0.14062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spans="1:10" ht="15" customHeight="1" x14ac:dyDescent="0.2">
      <c r="B2" s="3"/>
      <c r="C2" s="3"/>
      <c r="D2" s="77" t="s">
        <v>1</v>
      </c>
      <c r="E2" s="77"/>
      <c r="F2" s="77"/>
      <c r="G2" s="77"/>
      <c r="H2" s="77"/>
      <c r="I2" s="77"/>
      <c r="J2" s="77"/>
    </row>
    <row r="3" spans="1:10" ht="15" customHeight="1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71" t="s">
        <v>5</v>
      </c>
      <c r="C7" s="71"/>
      <c r="D7" s="71"/>
      <c r="E7" s="71" t="s">
        <v>6</v>
      </c>
      <c r="F7" s="71"/>
      <c r="G7" s="71"/>
      <c r="H7" s="71"/>
      <c r="I7" s="71"/>
      <c r="J7" s="70" t="s">
        <v>7</v>
      </c>
    </row>
    <row r="8" spans="1:10" ht="25.5" x14ac:dyDescent="0.2">
      <c r="A8" s="4"/>
      <c r="B8" s="71"/>
      <c r="C8" s="71"/>
      <c r="D8" s="71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70"/>
    </row>
    <row r="9" spans="1:10" ht="12" customHeight="1" x14ac:dyDescent="0.2">
      <c r="A9" s="4"/>
      <c r="B9" s="71"/>
      <c r="C9" s="71"/>
      <c r="D9" s="71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72" t="s">
        <v>19</v>
      </c>
      <c r="C11" s="68"/>
      <c r="D11" s="69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72" t="s">
        <v>20</v>
      </c>
      <c r="C12" s="68"/>
      <c r="D12" s="69"/>
      <c r="E12" s="22">
        <v>0</v>
      </c>
      <c r="F12" s="22">
        <v>0</v>
      </c>
      <c r="G12" s="22">
        <f t="shared" ref="G12:G13" si="0">+E12+F12</f>
        <v>0</v>
      </c>
      <c r="H12" s="22">
        <v>0</v>
      </c>
      <c r="I12" s="22">
        <v>0</v>
      </c>
      <c r="J12" s="22">
        <f t="shared" ref="J12:J13" si="1">+I12-E12</f>
        <v>0</v>
      </c>
    </row>
    <row r="13" spans="1:10" ht="12" customHeight="1" x14ac:dyDescent="0.2">
      <c r="A13" s="16"/>
      <c r="B13" s="72" t="s">
        <v>21</v>
      </c>
      <c r="C13" s="68"/>
      <c r="D13" s="69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6"/>
      <c r="B14" s="72" t="s">
        <v>22</v>
      </c>
      <c r="C14" s="68"/>
      <c r="D14" s="69"/>
      <c r="E14" s="22">
        <v>0</v>
      </c>
      <c r="F14" s="22">
        <v>0</v>
      </c>
      <c r="G14" s="22">
        <f>+E14+F14</f>
        <v>0</v>
      </c>
      <c r="H14" s="22">
        <v>0</v>
      </c>
      <c r="I14" s="22">
        <v>0</v>
      </c>
      <c r="J14" s="22">
        <f>+I14-E14</f>
        <v>0</v>
      </c>
    </row>
    <row r="15" spans="1:10" ht="12" customHeight="1" x14ac:dyDescent="0.2">
      <c r="A15" s="16"/>
      <c r="B15" s="72" t="s">
        <v>23</v>
      </c>
      <c r="C15" s="68"/>
      <c r="D15" s="69"/>
      <c r="E15" s="22">
        <v>917230</v>
      </c>
      <c r="F15" s="22">
        <v>0</v>
      </c>
      <c r="G15" s="22">
        <v>917230</v>
      </c>
      <c r="H15" s="22">
        <v>37370</v>
      </c>
      <c r="I15" s="22">
        <v>37370</v>
      </c>
      <c r="J15" s="22">
        <v>-879860</v>
      </c>
    </row>
    <row r="16" spans="1:10" ht="12" customHeight="1" x14ac:dyDescent="0.2">
      <c r="A16" s="16"/>
      <c r="B16" s="23"/>
      <c r="C16" s="68" t="s">
        <v>24</v>
      </c>
      <c r="D16" s="69"/>
      <c r="E16" s="22">
        <v>0</v>
      </c>
      <c r="F16" s="22">
        <v>0</v>
      </c>
      <c r="G16" s="22">
        <f t="shared" ref="G16:G17" si="2">+E16+F16</f>
        <v>0</v>
      </c>
      <c r="H16" s="22">
        <v>0</v>
      </c>
      <c r="I16" s="22">
        <v>0</v>
      </c>
      <c r="J16" s="22">
        <f t="shared" ref="J16:J17" si="3">+I16-E16</f>
        <v>0</v>
      </c>
    </row>
    <row r="17" spans="1:10" ht="12" customHeight="1" x14ac:dyDescent="0.2">
      <c r="A17" s="16"/>
      <c r="B17" s="23"/>
      <c r="C17" s="68" t="s">
        <v>25</v>
      </c>
      <c r="D17" s="69"/>
      <c r="E17" s="22">
        <v>0</v>
      </c>
      <c r="F17" s="22">
        <v>0</v>
      </c>
      <c r="G17" s="22">
        <f t="shared" si="2"/>
        <v>0</v>
      </c>
      <c r="H17" s="22">
        <v>0</v>
      </c>
      <c r="I17" s="22">
        <v>0</v>
      </c>
      <c r="J17" s="22">
        <f t="shared" si="3"/>
        <v>0</v>
      </c>
    </row>
    <row r="18" spans="1:10" ht="12" customHeight="1" x14ac:dyDescent="0.2">
      <c r="A18" s="16"/>
      <c r="B18" s="72" t="s">
        <v>26</v>
      </c>
      <c r="C18" s="68"/>
      <c r="D18" s="69"/>
      <c r="E18" s="22">
        <v>21600</v>
      </c>
      <c r="F18" s="22">
        <v>285370</v>
      </c>
      <c r="G18" s="22">
        <v>306970</v>
      </c>
      <c r="H18" s="22">
        <v>43.58</v>
      </c>
      <c r="I18" s="22">
        <v>43.58</v>
      </c>
      <c r="J18" s="22">
        <v>-21556.42</v>
      </c>
    </row>
    <row r="19" spans="1:10" ht="12" customHeight="1" x14ac:dyDescent="0.2">
      <c r="A19" s="16"/>
      <c r="B19" s="23"/>
      <c r="C19" s="68" t="s">
        <v>24</v>
      </c>
      <c r="D19" s="69"/>
      <c r="E19" s="22">
        <v>0</v>
      </c>
      <c r="F19" s="22">
        <v>0</v>
      </c>
      <c r="G19" s="22">
        <f>+E19+F19</f>
        <v>0</v>
      </c>
      <c r="H19" s="22">
        <v>0</v>
      </c>
      <c r="I19" s="22">
        <v>0</v>
      </c>
      <c r="J19" s="22">
        <f>+I19-E19</f>
        <v>0</v>
      </c>
    </row>
    <row r="20" spans="1:10" ht="12" customHeight="1" x14ac:dyDescent="0.2">
      <c r="A20" s="16"/>
      <c r="B20" s="23"/>
      <c r="C20" s="68" t="s">
        <v>25</v>
      </c>
      <c r="D20" s="69"/>
      <c r="E20" s="22">
        <v>0</v>
      </c>
      <c r="F20" s="22">
        <v>0</v>
      </c>
      <c r="G20" s="22">
        <f t="shared" ref="G20:G21" si="4">+E20+F20</f>
        <v>0</v>
      </c>
      <c r="H20" s="22">
        <v>0</v>
      </c>
      <c r="I20" s="22">
        <v>0</v>
      </c>
      <c r="J20" s="22">
        <f t="shared" ref="J20:J21" si="5">+I20-E20</f>
        <v>0</v>
      </c>
    </row>
    <row r="21" spans="1:10" ht="12" customHeight="1" x14ac:dyDescent="0.2">
      <c r="A21" s="16"/>
      <c r="B21" s="23"/>
      <c r="C21" s="68" t="s">
        <v>27</v>
      </c>
      <c r="D21" s="69"/>
      <c r="E21" s="22">
        <v>0</v>
      </c>
      <c r="F21" s="22">
        <v>0</v>
      </c>
      <c r="G21" s="22">
        <f t="shared" si="4"/>
        <v>0</v>
      </c>
      <c r="H21" s="22">
        <v>0</v>
      </c>
      <c r="I21" s="22">
        <v>0</v>
      </c>
      <c r="J21" s="22">
        <f t="shared" si="5"/>
        <v>0</v>
      </c>
    </row>
    <row r="22" spans="1:10" ht="12" customHeight="1" x14ac:dyDescent="0.2">
      <c r="A22" s="16"/>
      <c r="B22" s="23"/>
      <c r="C22" s="68" t="s">
        <v>28</v>
      </c>
      <c r="D22" s="69"/>
      <c r="E22" s="22">
        <v>0</v>
      </c>
      <c r="F22" s="22">
        <v>0</v>
      </c>
      <c r="G22" s="22">
        <f>+E22+F22</f>
        <v>0</v>
      </c>
      <c r="H22" s="22">
        <v>0</v>
      </c>
      <c r="I22" s="22">
        <v>0</v>
      </c>
      <c r="J22" s="22">
        <f>+I22-E22</f>
        <v>0</v>
      </c>
    </row>
    <row r="23" spans="1:10" ht="12" customHeight="1" x14ac:dyDescent="0.2">
      <c r="A23" s="16"/>
      <c r="B23" s="72" t="s">
        <v>29</v>
      </c>
      <c r="C23" s="68"/>
      <c r="D23" s="69"/>
      <c r="E23" s="22">
        <v>1380000</v>
      </c>
      <c r="F23" s="22">
        <v>0</v>
      </c>
      <c r="G23" s="22">
        <v>1380000</v>
      </c>
      <c r="H23" s="22">
        <v>17800</v>
      </c>
      <c r="I23" s="22">
        <v>17800</v>
      </c>
      <c r="J23" s="22">
        <v>-1362200</v>
      </c>
    </row>
    <row r="24" spans="1:10" ht="12" customHeight="1" x14ac:dyDescent="0.2">
      <c r="A24" s="16"/>
      <c r="B24" s="72" t="s">
        <v>30</v>
      </c>
      <c r="C24" s="68"/>
      <c r="D24" s="69"/>
      <c r="E24" s="22">
        <v>0</v>
      </c>
      <c r="F24" s="22">
        <v>5209380</v>
      </c>
      <c r="G24" s="22">
        <v>5209380</v>
      </c>
      <c r="H24" s="22">
        <v>0</v>
      </c>
      <c r="I24" s="22">
        <v>0</v>
      </c>
      <c r="J24" s="22">
        <v>0</v>
      </c>
    </row>
    <row r="25" spans="1:10" ht="12" customHeight="1" x14ac:dyDescent="0.2">
      <c r="A25" s="24"/>
      <c r="B25" s="72" t="s">
        <v>31</v>
      </c>
      <c r="C25" s="68"/>
      <c r="D25" s="69"/>
      <c r="E25" s="22">
        <v>20466697.920000002</v>
      </c>
      <c r="F25" s="22">
        <v>0</v>
      </c>
      <c r="G25" s="22">
        <v>20466697.920000002</v>
      </c>
      <c r="H25" s="22">
        <v>7171964.0099999998</v>
      </c>
      <c r="I25" s="22">
        <v>7171964.0099999998</v>
      </c>
      <c r="J25" s="22">
        <v>-13294733.91</v>
      </c>
    </row>
    <row r="26" spans="1:10" ht="12" customHeight="1" x14ac:dyDescent="0.2">
      <c r="A26" s="16"/>
      <c r="B26" s="72" t="s">
        <v>32</v>
      </c>
      <c r="C26" s="68"/>
      <c r="D26" s="69"/>
      <c r="E26" s="22">
        <v>0</v>
      </c>
      <c r="F26" s="22">
        <v>0</v>
      </c>
      <c r="G26" s="22">
        <f>+E26+F26</f>
        <v>0</v>
      </c>
      <c r="H26" s="22">
        <v>0</v>
      </c>
      <c r="I26" s="22">
        <v>0</v>
      </c>
      <c r="J26" s="22">
        <f>+I26-E26</f>
        <v>0</v>
      </c>
    </row>
    <row r="27" spans="1:10" ht="12" customHeight="1" x14ac:dyDescent="0.2">
      <c r="A27" s="16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4"/>
      <c r="B28" s="30"/>
      <c r="C28" s="31"/>
      <c r="D28" s="32" t="s">
        <v>33</v>
      </c>
      <c r="E28" s="22">
        <f>SUM(E11+E12+E13+E14+E15+E18+E23+E24+E25+E26)</f>
        <v>22785527.920000002</v>
      </c>
      <c r="F28" s="22">
        <f>SUM(F11+F12+F13+F14+F15+F18+F23+F24+F25+F26)</f>
        <v>5494750</v>
      </c>
      <c r="G28" s="22">
        <f>SUM(G11+G12+G13+G14+G15+G18+G23+G24+G25+G26)</f>
        <v>28280277.920000002</v>
      </c>
      <c r="H28" s="22">
        <f>SUM(H11+H12+H13+H14+H15+H18+H23+H24+H25+H26)</f>
        <v>7227177.5899999999</v>
      </c>
      <c r="I28" s="22">
        <f>SUM(I15:I25)</f>
        <v>7227177.5899999999</v>
      </c>
      <c r="J28" s="73">
        <f>J15+J18+J23+J25</f>
        <v>-15558350.33</v>
      </c>
    </row>
    <row r="29" spans="1:10" ht="12" customHeight="1" x14ac:dyDescent="0.2">
      <c r="A29" s="16"/>
      <c r="B29" s="33"/>
      <c r="C29" s="33"/>
      <c r="D29" s="33"/>
      <c r="E29" s="34"/>
      <c r="F29" s="34"/>
      <c r="G29" s="34"/>
      <c r="H29" s="75" t="s">
        <v>34</v>
      </c>
      <c r="I29" s="76"/>
      <c r="J29" s="74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70" t="s">
        <v>35</v>
      </c>
      <c r="C31" s="70"/>
      <c r="D31" s="70"/>
      <c r="E31" s="71" t="s">
        <v>6</v>
      </c>
      <c r="F31" s="71"/>
      <c r="G31" s="71"/>
      <c r="H31" s="71"/>
      <c r="I31" s="71"/>
      <c r="J31" s="70" t="s">
        <v>7</v>
      </c>
    </row>
    <row r="32" spans="1:10" ht="25.5" x14ac:dyDescent="0.2">
      <c r="A32" s="4"/>
      <c r="B32" s="70"/>
      <c r="C32" s="70"/>
      <c r="D32" s="70"/>
      <c r="E32" s="14" t="s">
        <v>8</v>
      </c>
      <c r="F32" s="15" t="s">
        <v>9</v>
      </c>
      <c r="G32" s="14" t="s">
        <v>10</v>
      </c>
      <c r="H32" s="14" t="s">
        <v>11</v>
      </c>
      <c r="I32" s="14" t="s">
        <v>12</v>
      </c>
      <c r="J32" s="70"/>
    </row>
    <row r="33" spans="1:10" ht="12" customHeight="1" x14ac:dyDescent="0.2">
      <c r="A33" s="4"/>
      <c r="B33" s="70"/>
      <c r="C33" s="70"/>
      <c r="D33" s="70"/>
      <c r="E33" s="14" t="s">
        <v>13</v>
      </c>
      <c r="F33" s="14" t="s">
        <v>14</v>
      </c>
      <c r="G33" s="14" t="s">
        <v>15</v>
      </c>
      <c r="H33" s="14" t="s">
        <v>16</v>
      </c>
      <c r="I33" s="14" t="s">
        <v>17</v>
      </c>
      <c r="J33" s="14" t="s">
        <v>18</v>
      </c>
    </row>
    <row r="34" spans="1:10" ht="12" customHeight="1" x14ac:dyDescent="0.2">
      <c r="A34" s="16"/>
      <c r="B34" s="17"/>
      <c r="C34" s="18"/>
      <c r="D34" s="19"/>
      <c r="E34" s="21"/>
      <c r="F34" s="21"/>
      <c r="G34" s="21"/>
      <c r="H34" s="21"/>
      <c r="I34" s="21"/>
      <c r="J34" s="21"/>
    </row>
    <row r="35" spans="1:10" ht="12" customHeight="1" x14ac:dyDescent="0.2">
      <c r="A35" s="16"/>
      <c r="B35" s="35"/>
      <c r="C35" s="36"/>
      <c r="D35" s="37"/>
      <c r="E35" s="38">
        <f>+E36+E39+E42+E45+E46</f>
        <v>22785527.920000002</v>
      </c>
      <c r="F35" s="38">
        <f>+F36+F39+F42+F45+F46</f>
        <v>5494750</v>
      </c>
      <c r="G35" s="38">
        <f>E35+F35</f>
        <v>28280277.920000002</v>
      </c>
      <c r="H35" s="38">
        <f>+H36+H39+H42+H45+H46</f>
        <v>7227177.5899999999</v>
      </c>
      <c r="I35" s="38">
        <f>+I36+I39+I42+I45+I46</f>
        <v>7227177.5899999999</v>
      </c>
      <c r="J35" s="38">
        <f>I35-E35</f>
        <v>-15558350.330000002</v>
      </c>
    </row>
    <row r="36" spans="1:10" ht="12" customHeight="1" x14ac:dyDescent="0.2">
      <c r="A36" s="16"/>
      <c r="B36" s="39"/>
      <c r="C36" s="68"/>
      <c r="D36" s="69"/>
      <c r="E36" s="22"/>
      <c r="F36" s="22"/>
      <c r="G36" s="22"/>
      <c r="H36" s="22"/>
      <c r="I36" s="22"/>
      <c r="J36" s="22"/>
    </row>
    <row r="37" spans="1:10" ht="12" customHeight="1" x14ac:dyDescent="0.2">
      <c r="A37" s="16"/>
      <c r="B37" s="39">
        <v>6</v>
      </c>
      <c r="C37" s="68" t="s">
        <v>36</v>
      </c>
      <c r="D37" s="69"/>
      <c r="E37" s="22">
        <v>20466697.920000002</v>
      </c>
      <c r="F37" s="22">
        <v>0</v>
      </c>
      <c r="G37" s="22">
        <v>20466697.920000002</v>
      </c>
      <c r="H37" s="22">
        <v>7171964.0099999998</v>
      </c>
      <c r="I37" s="22">
        <v>7171964.0099999998</v>
      </c>
      <c r="J37" s="22">
        <v>-13294733.91</v>
      </c>
    </row>
    <row r="38" spans="1:10" ht="12" customHeight="1" x14ac:dyDescent="0.2">
      <c r="A38" s="16"/>
      <c r="B38" s="39" t="s">
        <v>37</v>
      </c>
      <c r="C38" s="40"/>
      <c r="D38" s="40" t="s">
        <v>38</v>
      </c>
      <c r="E38" s="22">
        <v>20466697.920000002</v>
      </c>
      <c r="F38" s="22">
        <v>0</v>
      </c>
      <c r="G38" s="22">
        <v>20466697.920000002</v>
      </c>
      <c r="H38" s="22">
        <v>7171964.0099999998</v>
      </c>
      <c r="I38" s="22">
        <v>7171964.0099999998</v>
      </c>
      <c r="J38" s="22">
        <v>-13294733.91</v>
      </c>
    </row>
    <row r="39" spans="1:10" ht="12" customHeight="1" x14ac:dyDescent="0.2">
      <c r="A39" s="16"/>
      <c r="B39" s="39" t="s">
        <v>39</v>
      </c>
      <c r="C39" s="40"/>
      <c r="D39" s="40" t="s">
        <v>40</v>
      </c>
      <c r="E39" s="22">
        <v>20466697.920000002</v>
      </c>
      <c r="F39" s="22">
        <v>0</v>
      </c>
      <c r="G39" s="22">
        <v>20466697.920000002</v>
      </c>
      <c r="H39" s="22">
        <v>7171964.0099999998</v>
      </c>
      <c r="I39" s="22">
        <v>7171964.0099999998</v>
      </c>
      <c r="J39" s="22">
        <v>-13294733.91</v>
      </c>
    </row>
    <row r="40" spans="1:10" ht="12" customHeight="1" x14ac:dyDescent="0.2">
      <c r="A40" s="16"/>
      <c r="B40" s="23"/>
      <c r="C40" s="6"/>
      <c r="D40" s="41"/>
      <c r="E40" s="22"/>
      <c r="F40" s="22"/>
      <c r="G40" s="22">
        <f t="shared" ref="G40" si="6">+E40+F40</f>
        <v>0</v>
      </c>
      <c r="H40" s="22"/>
      <c r="I40" s="22"/>
      <c r="J40" s="22">
        <f t="shared" ref="J40" si="7">+I40-E40</f>
        <v>0</v>
      </c>
    </row>
    <row r="41" spans="1:10" ht="12" customHeight="1" x14ac:dyDescent="0.2">
      <c r="A41" s="16"/>
      <c r="B41" s="23"/>
      <c r="C41" s="6"/>
      <c r="D41" s="41"/>
      <c r="E41" s="22"/>
      <c r="F41" s="22"/>
      <c r="G41" s="22"/>
      <c r="H41" s="22"/>
      <c r="I41" s="22"/>
      <c r="J41" s="22"/>
    </row>
    <row r="42" spans="1:10" ht="12" customHeight="1" x14ac:dyDescent="0.2">
      <c r="A42" s="16"/>
      <c r="B42" s="39">
        <v>5</v>
      </c>
      <c r="C42" s="68" t="s">
        <v>41</v>
      </c>
      <c r="D42" s="69"/>
      <c r="E42" s="22">
        <v>0</v>
      </c>
      <c r="F42" s="22">
        <v>5209380</v>
      </c>
      <c r="G42" s="22">
        <v>5209380</v>
      </c>
      <c r="H42" s="22">
        <v>0</v>
      </c>
      <c r="I42" s="22">
        <v>0</v>
      </c>
      <c r="J42" s="22">
        <v>0</v>
      </c>
    </row>
    <row r="43" spans="1:10" ht="12" customHeight="1" x14ac:dyDescent="0.2">
      <c r="A43" s="16"/>
      <c r="B43" s="39" t="s">
        <v>42</v>
      </c>
      <c r="C43" s="6"/>
      <c r="D43" s="41" t="s">
        <v>43</v>
      </c>
      <c r="E43" s="22">
        <v>0</v>
      </c>
      <c r="F43" s="22">
        <v>5209380</v>
      </c>
      <c r="G43" s="22">
        <v>5209380</v>
      </c>
      <c r="H43" s="22">
        <v>0</v>
      </c>
      <c r="I43" s="22">
        <v>0</v>
      </c>
      <c r="J43" s="22">
        <v>0</v>
      </c>
    </row>
    <row r="44" spans="1:10" ht="12" customHeight="1" x14ac:dyDescent="0.2">
      <c r="A44" s="16"/>
      <c r="B44" s="39" t="s">
        <v>44</v>
      </c>
      <c r="C44" s="6"/>
      <c r="D44" s="41" t="s">
        <v>45</v>
      </c>
      <c r="E44" s="22">
        <v>0</v>
      </c>
      <c r="F44" s="22">
        <v>5209380</v>
      </c>
      <c r="G44" s="22">
        <v>5209380</v>
      </c>
      <c r="H44" s="22">
        <v>0</v>
      </c>
      <c r="I44" s="22">
        <v>0</v>
      </c>
      <c r="J44" s="22">
        <v>0</v>
      </c>
    </row>
    <row r="45" spans="1:10" ht="12" customHeight="1" x14ac:dyDescent="0.2">
      <c r="A45" s="16"/>
      <c r="B45" s="23"/>
      <c r="C45" s="68"/>
      <c r="D45" s="69"/>
      <c r="E45" s="22"/>
      <c r="F45" s="22"/>
      <c r="G45" s="22"/>
      <c r="H45" s="22"/>
      <c r="I45" s="22"/>
      <c r="J45" s="22"/>
    </row>
    <row r="46" spans="1:10" ht="12" customHeight="1" x14ac:dyDescent="0.2">
      <c r="A46" s="16"/>
      <c r="B46" s="39">
        <v>4</v>
      </c>
      <c r="C46" s="68" t="s">
        <v>46</v>
      </c>
      <c r="D46" s="69"/>
      <c r="E46" s="22">
        <f>E47+E49+E52</f>
        <v>2318830</v>
      </c>
      <c r="F46" s="22">
        <f t="shared" ref="F46:J46" si="8">F47+F49+F52</f>
        <v>285370</v>
      </c>
      <c r="G46" s="22">
        <f t="shared" si="8"/>
        <v>2604200</v>
      </c>
      <c r="H46" s="22">
        <f t="shared" si="8"/>
        <v>55213.58</v>
      </c>
      <c r="I46" s="22">
        <f t="shared" si="8"/>
        <v>55213.58</v>
      </c>
      <c r="J46" s="22">
        <f t="shared" si="8"/>
        <v>-2263616.42</v>
      </c>
    </row>
    <row r="47" spans="1:10" ht="12" customHeight="1" x14ac:dyDescent="0.2">
      <c r="A47" s="16"/>
      <c r="B47" s="39" t="s">
        <v>47</v>
      </c>
      <c r="C47" s="6"/>
      <c r="D47" s="41" t="s">
        <v>48</v>
      </c>
      <c r="E47" s="22">
        <v>917230</v>
      </c>
      <c r="F47" s="22">
        <v>0</v>
      </c>
      <c r="G47" s="42">
        <v>917230</v>
      </c>
      <c r="H47" s="22">
        <v>37370</v>
      </c>
      <c r="I47" s="22">
        <v>37370</v>
      </c>
      <c r="J47" s="42">
        <v>-879860</v>
      </c>
    </row>
    <row r="48" spans="1:10" ht="12" customHeight="1" x14ac:dyDescent="0.2">
      <c r="A48" s="16"/>
      <c r="B48" s="43" t="s">
        <v>49</v>
      </c>
      <c r="C48" s="36"/>
      <c r="D48" s="41" t="s">
        <v>50</v>
      </c>
      <c r="E48" s="22">
        <v>917230</v>
      </c>
      <c r="F48" s="22">
        <v>0</v>
      </c>
      <c r="G48" s="22">
        <v>917230</v>
      </c>
      <c r="H48" s="22">
        <v>37370</v>
      </c>
      <c r="I48" s="22">
        <v>37370</v>
      </c>
      <c r="J48" s="22">
        <v>-879860</v>
      </c>
    </row>
    <row r="49" spans="1:11" ht="12" customHeight="1" x14ac:dyDescent="0.2">
      <c r="A49" s="16"/>
      <c r="B49" s="43" t="s">
        <v>51</v>
      </c>
      <c r="C49" s="68" t="s">
        <v>52</v>
      </c>
      <c r="D49" s="69"/>
      <c r="E49" s="22">
        <v>21600</v>
      </c>
      <c r="F49" s="22">
        <v>285370</v>
      </c>
      <c r="G49" s="22">
        <v>306970</v>
      </c>
      <c r="H49" s="22">
        <v>43.58</v>
      </c>
      <c r="I49" s="22">
        <v>43.58</v>
      </c>
      <c r="J49" s="22">
        <v>-21556.42</v>
      </c>
    </row>
    <row r="50" spans="1:11" ht="12" customHeight="1" x14ac:dyDescent="0.2">
      <c r="A50" s="16"/>
      <c r="B50" s="39" t="s">
        <v>53</v>
      </c>
      <c r="C50" s="68" t="s">
        <v>54</v>
      </c>
      <c r="D50" s="69"/>
      <c r="E50" s="22">
        <v>21600</v>
      </c>
      <c r="F50" s="22">
        <v>0</v>
      </c>
      <c r="G50" s="22">
        <v>21600</v>
      </c>
      <c r="H50" s="22">
        <v>43.58</v>
      </c>
      <c r="I50" s="22">
        <v>43.58</v>
      </c>
      <c r="J50" s="22">
        <v>-21556.42</v>
      </c>
    </row>
    <row r="51" spans="1:11" ht="12" customHeight="1" x14ac:dyDescent="0.2">
      <c r="A51" s="16"/>
      <c r="B51" s="39" t="s">
        <v>55</v>
      </c>
      <c r="C51" s="68" t="s">
        <v>56</v>
      </c>
      <c r="D51" s="69"/>
      <c r="E51" s="22">
        <v>0</v>
      </c>
      <c r="F51" s="22">
        <v>285370</v>
      </c>
      <c r="G51" s="22">
        <v>285370</v>
      </c>
      <c r="H51" s="22">
        <v>0</v>
      </c>
      <c r="I51" s="22">
        <v>0</v>
      </c>
      <c r="J51" s="22">
        <v>0</v>
      </c>
    </row>
    <row r="52" spans="1:11" s="46" customFormat="1" ht="12" customHeight="1" x14ac:dyDescent="0.2">
      <c r="A52" s="4"/>
      <c r="B52" s="39" t="s">
        <v>57</v>
      </c>
      <c r="C52" s="44"/>
      <c r="D52" s="37" t="s">
        <v>58</v>
      </c>
      <c r="E52" s="42">
        <v>1380000</v>
      </c>
      <c r="F52" s="42">
        <v>0</v>
      </c>
      <c r="G52" s="42">
        <v>1380000</v>
      </c>
      <c r="H52" s="42">
        <v>17800</v>
      </c>
      <c r="I52" s="42">
        <v>17800</v>
      </c>
      <c r="J52" s="42">
        <v>-1362200</v>
      </c>
      <c r="K52" s="45"/>
    </row>
    <row r="53" spans="1:11" ht="12" customHeight="1" x14ac:dyDescent="0.2">
      <c r="A53" s="16"/>
      <c r="B53" s="43" t="s">
        <v>59</v>
      </c>
      <c r="C53" s="47"/>
      <c r="D53" s="41" t="s">
        <v>60</v>
      </c>
      <c r="E53" s="22">
        <v>1380000</v>
      </c>
      <c r="F53" s="22">
        <v>0</v>
      </c>
      <c r="G53" s="22">
        <v>1380000</v>
      </c>
      <c r="H53" s="22">
        <v>17800</v>
      </c>
      <c r="I53" s="22">
        <v>17800</v>
      </c>
      <c r="J53" s="22">
        <v>-1362200</v>
      </c>
    </row>
    <row r="54" spans="1:11" ht="12" customHeight="1" x14ac:dyDescent="0.2">
      <c r="A54" s="16"/>
      <c r="B54" s="23"/>
      <c r="C54" s="68"/>
      <c r="D54" s="69"/>
      <c r="E54" s="22"/>
      <c r="F54" s="22"/>
      <c r="G54" s="22"/>
      <c r="H54" s="22"/>
      <c r="I54" s="22"/>
      <c r="J54" s="22"/>
    </row>
    <row r="55" spans="1:11" ht="12" customHeight="1" x14ac:dyDescent="0.2">
      <c r="A55" s="16"/>
      <c r="B55" s="25"/>
      <c r="C55" s="26"/>
      <c r="D55" s="27"/>
      <c r="E55" s="29"/>
      <c r="F55" s="29"/>
      <c r="G55" s="29"/>
      <c r="H55" s="29"/>
      <c r="I55" s="29"/>
      <c r="J55" s="29"/>
    </row>
    <row r="56" spans="1:11" ht="12" customHeight="1" x14ac:dyDescent="0.2">
      <c r="A56" s="4"/>
      <c r="B56" s="48"/>
      <c r="C56" s="49"/>
      <c r="D56" s="50" t="s">
        <v>33</v>
      </c>
      <c r="E56" s="51">
        <f>E35</f>
        <v>22785527.920000002</v>
      </c>
      <c r="F56" s="51">
        <f t="shared" ref="F56" si="9">F35</f>
        <v>5494750</v>
      </c>
      <c r="G56" s="51">
        <f>G35</f>
        <v>28280277.920000002</v>
      </c>
      <c r="H56" s="51">
        <f>H35</f>
        <v>7227177.5899999999</v>
      </c>
      <c r="I56" s="51">
        <f>I35</f>
        <v>7227177.5899999999</v>
      </c>
      <c r="J56" s="61">
        <v>0</v>
      </c>
    </row>
    <row r="57" spans="1:11" x14ac:dyDescent="0.2">
      <c r="A57" s="16"/>
      <c r="B57" s="52" t="s">
        <v>61</v>
      </c>
      <c r="C57" s="53"/>
      <c r="D57" s="53"/>
      <c r="E57" s="53"/>
      <c r="F57" s="54"/>
      <c r="G57" s="54"/>
      <c r="H57" s="63" t="s">
        <v>34</v>
      </c>
      <c r="I57" s="64"/>
      <c r="J57" s="62"/>
    </row>
    <row r="58" spans="1:11" x14ac:dyDescent="0.2">
      <c r="A58" s="16"/>
      <c r="B58" s="65"/>
      <c r="C58" s="65"/>
      <c r="D58" s="65"/>
      <c r="E58" s="65"/>
      <c r="F58" s="65"/>
      <c r="G58" s="65"/>
      <c r="H58" s="65"/>
      <c r="I58" s="65"/>
      <c r="J58" s="65"/>
    </row>
    <row r="59" spans="1:11" x14ac:dyDescent="0.2">
      <c r="B59" s="52" t="s">
        <v>62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5"/>
    </row>
    <row r="64" spans="1:11" x14ac:dyDescent="0.2">
      <c r="D64" s="56" t="s">
        <v>63</v>
      </c>
      <c r="E64" s="57"/>
      <c r="F64" s="58"/>
      <c r="G64" s="58"/>
      <c r="H64" s="66" t="s">
        <v>64</v>
      </c>
      <c r="I64" s="66"/>
      <c r="J64" s="66"/>
      <c r="K64" s="66"/>
    </row>
    <row r="65" spans="4:11" ht="12" customHeight="1" x14ac:dyDescent="0.2">
      <c r="D65" s="59" t="s">
        <v>65</v>
      </c>
      <c r="E65" s="57"/>
      <c r="F65" s="60"/>
      <c r="G65" s="60"/>
      <c r="H65" s="67" t="s">
        <v>66</v>
      </c>
      <c r="I65" s="67"/>
      <c r="J65" s="67"/>
      <c r="K65" s="67"/>
    </row>
    <row r="66" spans="4:11" x14ac:dyDescent="0.2">
      <c r="D66" s="55"/>
    </row>
  </sheetData>
  <mergeCells count="41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C54:D54"/>
    <mergeCell ref="B31:D33"/>
    <mergeCell ref="E31:I31"/>
    <mergeCell ref="J31:J32"/>
    <mergeCell ref="C36:D36"/>
    <mergeCell ref="C37:D37"/>
    <mergeCell ref="C42:D42"/>
    <mergeCell ref="C45:D45"/>
    <mergeCell ref="C46:D46"/>
    <mergeCell ref="C49:D49"/>
    <mergeCell ref="C50:D50"/>
    <mergeCell ref="C51:D51"/>
    <mergeCell ref="J56:J57"/>
    <mergeCell ref="H57:I57"/>
    <mergeCell ref="B58:J58"/>
    <mergeCell ref="H64:K64"/>
    <mergeCell ref="H65:K65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2018-03-13T01:09:04Z</dcterms:created>
  <dcterms:modified xsi:type="dcterms:W3CDTF">2018-03-13T01:10:59Z</dcterms:modified>
</cp:coreProperties>
</file>