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3er. TRIMESTRE\"/>
    </mc:Choice>
  </mc:AlternateContent>
  <bookViews>
    <workbookView xWindow="0" yWindow="0" windowWidth="20490" windowHeight="9045"/>
  </bookViews>
  <sheets>
    <sheet name="Hoja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E45" i="1"/>
  <c r="D45" i="1"/>
  <c r="F45" i="1" s="1"/>
  <c r="K45" i="1" s="1"/>
  <c r="J43" i="1"/>
  <c r="I43" i="1"/>
  <c r="H43" i="1"/>
  <c r="G43" i="1"/>
  <c r="E43" i="1"/>
  <c r="D43" i="1"/>
  <c r="F43" i="1" s="1"/>
  <c r="K43" i="1" s="1"/>
  <c r="J37" i="1"/>
  <c r="I37" i="1"/>
  <c r="H37" i="1"/>
  <c r="G37" i="1"/>
  <c r="E37" i="1"/>
  <c r="D37" i="1"/>
  <c r="F37" i="1" s="1"/>
  <c r="K37" i="1" s="1"/>
  <c r="J35" i="1"/>
  <c r="I35" i="1"/>
  <c r="H35" i="1"/>
  <c r="G35" i="1"/>
  <c r="E35" i="1"/>
  <c r="D35" i="1"/>
  <c r="F35" i="1" s="1"/>
  <c r="K35" i="1" s="1"/>
  <c r="J25" i="1"/>
  <c r="I25" i="1"/>
  <c r="H25" i="1"/>
  <c r="G25" i="1"/>
  <c r="E25" i="1"/>
  <c r="D25" i="1"/>
  <c r="F25" i="1" s="1"/>
  <c r="K25" i="1" s="1"/>
  <c r="J16" i="1"/>
  <c r="I16" i="1"/>
  <c r="H16" i="1"/>
  <c r="G16" i="1"/>
  <c r="E16" i="1"/>
  <c r="D16" i="1"/>
  <c r="F16" i="1" s="1"/>
  <c r="K16" i="1" s="1"/>
  <c r="J10" i="1"/>
  <c r="J47" i="1" s="1"/>
  <c r="I10" i="1"/>
  <c r="I47" i="1" s="1"/>
  <c r="H10" i="1"/>
  <c r="H47" i="1" s="1"/>
  <c r="G10" i="1"/>
  <c r="G47" i="1" s="1"/>
  <c r="E10" i="1"/>
  <c r="E47" i="1" s="1"/>
  <c r="D10" i="1"/>
  <c r="D47" i="1" s="1"/>
  <c r="F10" i="1" l="1"/>
  <c r="K10" i="1" l="1"/>
  <c r="K47" i="1" s="1"/>
  <c r="F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<sst xmlns="http://schemas.openxmlformats.org/spreadsheetml/2006/main" count="56" uniqueCount="56">
  <si>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</si>
  <si>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POR OBJETO DEL GASTO (CAPÍTULO Y CONCEPTO)</t>
  </si>
  <si>
    <t>Del 1 de Enero al 30 de Septiembre de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</si>
  <si>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</si>
  <si>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</si>
  <si>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</si>
  <si>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</si>
  <si>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</si>
  <si>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</si>
  <si>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</si>
  <si>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</si>
  <si>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</si>
  <si>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</si>
  <si>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</si>
  <si>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</si>
  <si>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</si>
  <si>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</si>
  <si>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</si>
  <si>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</si>
  <si>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</si>
  <si>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</si>
  <si>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</si>
  <si>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</si>
  <si>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</si>
  <si>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</si>
  <si>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</si>
  <si>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MATERIAS PRIMAS Y MATERIALES DE PRODUCCIÓN Y COMER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</si>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</sst>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4" fillId="3" borderId="0" xfId="0" applyFont="1" applyFill="1" applyBorder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right" vertical="center" wrapText="1"/>
    </xf>
    <xf numFmtId="0" fontId="5" fillId="0" borderId="0" xfId="0" applyFont="1"/>
    <xf numFmtId="0" fontId="7" fillId="2" borderId="3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right" vertical="center" wrapText="1"/>
    </xf>
    <xf numFmtId="4" fontId="0" fillId="0" borderId="0" xfId="0" applyNumberFormat="1"/>
    <xf numFmtId="4" fontId="0" fillId="0" borderId="4" xfId="0" applyNumberFormat="1" applyBorder="1"/>
    <xf numFmtId="4" fontId="0" fillId="0" borderId="3" xfId="0" applyNumberFormat="1" applyBorder="1"/>
    <xf numFmtId="0" fontId="0" fillId="0" borderId="3" xfId="0" applyBorder="1"/>
    <xf numFmtId="0" fontId="0" fillId="0" borderId="4" xfId="0" applyBorder="1"/>
    <xf numFmtId="43" fontId="5" fillId="2" borderId="3" xfId="1" applyFont="1" applyFill="1" applyBorder="1" applyAlignment="1">
      <alignment horizontal="right" vertical="center" wrapText="1"/>
    </xf>
    <xf numFmtId="0" fontId="2" fillId="0" borderId="3" xfId="0" applyFont="1" applyBorder="1"/>
    <xf numFmtId="0" fontId="7" fillId="2" borderId="0" xfId="0" applyFont="1" applyFill="1" applyBorder="1" applyAlignment="1">
      <alignment vertical="center" wrapText="1"/>
    </xf>
    <xf numFmtId="43" fontId="3" fillId="2" borderId="5" xfId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43" fontId="5" fillId="2" borderId="2" xfId="1" applyFont="1" applyFill="1" applyBorder="1" applyAlignment="1">
      <alignment vertical="center" wrapText="1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717176</xdr:colOff>
      <xdr:row>51</xdr:row>
      <xdr:rowOff>33617</xdr:rowOff>
    </xdr:from>
    <xdr:to>
      <xdr:col>2</xdr:col>
      <xdr:colOff>2822201</xdr:colOff>
      <xdr:row>54</xdr:row>
      <xdr:rowOff>10646</xdr:rowOff>
    </xdr:to>
    <xdr:sp macro="" textlink="">
      <xdr:nvSpPr>
        <xdr:cNvPr id="2" name="9 CuadroTexto"/>
        <xdr:cNvSpPr txBox="1"/>
      </xdr:nvSpPr>
      <xdr:spPr>
        <a:xfrm>
          <a:off x="1183901" y="9320492"/>
          <a:ext cx="2105025" cy="4628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5</xdr:col>
      <xdr:colOff>145675</xdr:colOff>
      <xdr:row>51</xdr:row>
      <xdr:rowOff>56029</xdr:rowOff>
    </xdr:from>
    <xdr:to>
      <xdr:col>8</xdr:col>
      <xdr:colOff>627529</xdr:colOff>
      <xdr:row>54</xdr:row>
      <xdr:rowOff>134471</xdr:rowOff>
    </xdr:to>
    <xdr:sp macro="" textlink="">
      <xdr:nvSpPr>
        <xdr:cNvPr id="3" name="9 CuadroTexto"/>
        <xdr:cNvSpPr txBox="1"/>
      </xdr:nvSpPr>
      <xdr:spPr>
        <a:xfrm>
          <a:off x="6317875" y="9342904"/>
          <a:ext cx="3234579" cy="5642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42578125" style="1" customWidth="1"/>
    <col min="2" max="2" width="4.5703125" style="3" customWidth="1"/>
    <col min="3" max="3" width="57.28515625" style="3" customWidth="1"/>
    <col min="4" max="4" width="13.85546875" style="3" bestFit="1" customWidth="1"/>
    <col min="5" max="5" width="14.42578125" style="3" bestFit="1" customWidth="1"/>
    <col min="6" max="6" width="13.85546875" style="3" bestFit="1" customWidth="1"/>
    <col min="7" max="8" width="13.7109375" style="3" customWidth="1"/>
    <col min="9" max="9" width="13.5703125" style="3" customWidth="1"/>
    <col min="10" max="10" width="14" style="3" customWidth="1"/>
    <col min="11" max="11" width="13.85546875" style="3" bestFit="1" customWidth="1"/>
    <col min="12" max="12" width="3.7109375" style="1" customWidth="1"/>
    <col min="13" max="16384" width="11.42578125" style="3"/>
  </cols>
  <sheetData>
    <row r="1" spans="1:12" ht="14.2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4.2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4.2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6.75" customHeight="1" x14ac:dyDescent="0.2"/>
    <row r="5" spans="1:12" s="1" customFormat="1" ht="18" customHeight="1" x14ac:dyDescent="0.2">
      <c r="C5" s="4" t="s">
        <v>3</v>
      </c>
      <c r="D5" s="5" t="s">
        <v>4</v>
      </c>
      <c r="E5" s="5"/>
      <c r="F5" s="5"/>
      <c r="G5" s="5"/>
      <c r="H5" s="5"/>
      <c r="I5" s="5"/>
      <c r="J5" s="5"/>
    </row>
    <row r="6" spans="1:12" s="1" customFormat="1" ht="6.75" customHeight="1" x14ac:dyDescent="0.2"/>
    <row r="7" spans="1:12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1:12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1:12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s="13" customFormat="1" x14ac:dyDescent="0.2">
      <c r="A10" s="9"/>
      <c r="B10" s="10" t="s">
        <v>17</v>
      </c>
      <c r="C10" s="11"/>
      <c r="D10" s="12">
        <f>SUM(D11:D15)</f>
        <v>12769495.440000001</v>
      </c>
      <c r="E10" s="12">
        <f>SUM(E11:E15)</f>
        <v>14926844.640000001</v>
      </c>
      <c r="F10" s="12">
        <f>+D10+E10</f>
        <v>27696340.080000002</v>
      </c>
      <c r="G10" s="12">
        <f>SUM(G11:G15)</f>
        <v>12533774.24</v>
      </c>
      <c r="H10" s="12">
        <f>SUM(H11:H15)</f>
        <v>12533774.24</v>
      </c>
      <c r="I10" s="12">
        <f>SUM(I11:I15)</f>
        <v>12533774.24</v>
      </c>
      <c r="J10" s="12">
        <f>SUM(J11:J15)</f>
        <v>12533774.24</v>
      </c>
      <c r="K10" s="12">
        <f t="shared" ref="K10:K37" si="0">+F10-H10</f>
        <v>15162565.840000002</v>
      </c>
      <c r="L10" s="9"/>
    </row>
    <row r="11" spans="1:12" ht="15" x14ac:dyDescent="0.25">
      <c r="B11" s="14"/>
      <c r="C11" t="s">
        <v>18</v>
      </c>
      <c r="D11" s="15">
        <v>6699711.2999999998</v>
      </c>
      <c r="E11" s="15">
        <v>7668517.8300000001</v>
      </c>
      <c r="F11" s="15">
        <v>14368229.130000001</v>
      </c>
      <c r="G11" s="16">
        <v>8107463.7800000003</v>
      </c>
      <c r="H11" s="17">
        <v>8107463.7800000003</v>
      </c>
      <c r="I11" s="16">
        <v>8107463.7800000003</v>
      </c>
      <c r="J11" s="17">
        <v>8107463.7800000003</v>
      </c>
      <c r="K11" s="15">
        <v>6260765.3499999996</v>
      </c>
    </row>
    <row r="12" spans="1:12" ht="15" x14ac:dyDescent="0.25">
      <c r="B12" s="14"/>
      <c r="C12" t="s">
        <v>19</v>
      </c>
      <c r="D12" s="15">
        <v>2110461.84</v>
      </c>
      <c r="E12" s="15">
        <v>2804106.08</v>
      </c>
      <c r="F12" s="15">
        <v>4914567.92</v>
      </c>
      <c r="G12" s="16">
        <v>1931389.7</v>
      </c>
      <c r="H12" s="17">
        <v>1931389.7</v>
      </c>
      <c r="I12" s="16">
        <v>1931389.7</v>
      </c>
      <c r="J12" s="17">
        <v>1931389.7</v>
      </c>
      <c r="K12" s="15">
        <v>2983178.22</v>
      </c>
    </row>
    <row r="13" spans="1:12" ht="15" x14ac:dyDescent="0.25">
      <c r="B13" s="14"/>
      <c r="C13" t="s">
        <v>20</v>
      </c>
      <c r="D13" s="15">
        <v>1576644.1</v>
      </c>
      <c r="E13" s="15">
        <v>1861727.74</v>
      </c>
      <c r="F13" s="15">
        <v>3438371.84</v>
      </c>
      <c r="G13" s="16">
        <v>775052.84</v>
      </c>
      <c r="H13" s="17">
        <v>775052.84</v>
      </c>
      <c r="I13" s="16">
        <v>775052.84</v>
      </c>
      <c r="J13" s="17">
        <v>775052.84</v>
      </c>
      <c r="K13" s="15">
        <v>2663319</v>
      </c>
    </row>
    <row r="14" spans="1:12" ht="15" x14ac:dyDescent="0.25">
      <c r="B14" s="14"/>
      <c r="C14" t="s">
        <v>21</v>
      </c>
      <c r="D14" s="15">
        <v>1558977.32</v>
      </c>
      <c r="E14" s="15">
        <v>1874230.11</v>
      </c>
      <c r="F14" s="15">
        <v>3433207.43</v>
      </c>
      <c r="G14" s="16">
        <v>1339278.7</v>
      </c>
      <c r="H14" s="17">
        <v>1339278.7</v>
      </c>
      <c r="I14" s="16">
        <v>1339278.7</v>
      </c>
      <c r="J14" s="17">
        <v>1339278.7</v>
      </c>
      <c r="K14" s="15">
        <v>2093928.73</v>
      </c>
    </row>
    <row r="15" spans="1:12" ht="15" x14ac:dyDescent="0.25">
      <c r="B15" s="14"/>
      <c r="C15" t="s">
        <v>22</v>
      </c>
      <c r="D15" s="15">
        <v>823700.88</v>
      </c>
      <c r="E15" s="15">
        <v>718262.88</v>
      </c>
      <c r="F15" s="15">
        <v>1541963.76</v>
      </c>
      <c r="G15" s="16">
        <v>380589.22</v>
      </c>
      <c r="H15" s="17">
        <v>380589.22</v>
      </c>
      <c r="I15" s="16">
        <v>380589.22</v>
      </c>
      <c r="J15" s="17">
        <v>380589.22</v>
      </c>
      <c r="K15" s="15">
        <v>1161374.54</v>
      </c>
    </row>
    <row r="16" spans="1:12" s="13" customFormat="1" x14ac:dyDescent="0.2">
      <c r="A16" s="9"/>
      <c r="B16" s="10" t="s">
        <v>23</v>
      </c>
      <c r="C16" s="11"/>
      <c r="D16" s="12">
        <f>SUM(D17:D24)</f>
        <v>1817310</v>
      </c>
      <c r="E16" s="12">
        <f>SUM(E17:E24)</f>
        <v>2211016.75</v>
      </c>
      <c r="F16" s="12">
        <f t="shared" ref="F16:F37" si="1">+D16+E16</f>
        <v>4028326.75</v>
      </c>
      <c r="G16" s="12">
        <f>SUM(G17:G24)</f>
        <v>856786.27</v>
      </c>
      <c r="H16" s="12">
        <f>SUM(H17:H24)</f>
        <v>521764.7</v>
      </c>
      <c r="I16" s="12">
        <f>SUM(I17:I24)</f>
        <v>521764.7</v>
      </c>
      <c r="J16" s="12">
        <f>SUM(J17:J24)</f>
        <v>491856.16</v>
      </c>
      <c r="K16" s="12">
        <f t="shared" si="0"/>
        <v>3506562.05</v>
      </c>
      <c r="L16" s="9"/>
    </row>
    <row r="17" spans="1:12" ht="15" x14ac:dyDescent="0.25">
      <c r="B17" s="14"/>
      <c r="C17" t="s">
        <v>24</v>
      </c>
      <c r="D17" s="15">
        <v>382000</v>
      </c>
      <c r="E17" s="15">
        <v>475800</v>
      </c>
      <c r="F17" s="15">
        <v>857800</v>
      </c>
      <c r="G17" s="16">
        <v>248644.28</v>
      </c>
      <c r="H17" s="18">
        <v>160189.28</v>
      </c>
      <c r="I17" s="18">
        <v>160189.28</v>
      </c>
      <c r="J17" s="17">
        <v>130280.74</v>
      </c>
      <c r="K17" s="15">
        <v>697610.72</v>
      </c>
    </row>
    <row r="18" spans="1:12" ht="15" x14ac:dyDescent="0.25">
      <c r="B18" s="14"/>
      <c r="C18" t="s">
        <v>25</v>
      </c>
      <c r="D18" s="15">
        <v>507270</v>
      </c>
      <c r="E18" s="15">
        <v>135200</v>
      </c>
      <c r="F18" s="15">
        <v>642470</v>
      </c>
      <c r="G18" s="16">
        <v>168511.61</v>
      </c>
      <c r="H18" s="18">
        <v>168511.61</v>
      </c>
      <c r="I18" s="18">
        <v>168511.61</v>
      </c>
      <c r="J18" s="17">
        <v>168511.61</v>
      </c>
      <c r="K18" s="15">
        <v>473958.39</v>
      </c>
    </row>
    <row r="19" spans="1:12" ht="15" x14ac:dyDescent="0.25">
      <c r="B19" s="14"/>
      <c r="C19" t="s">
        <v>26</v>
      </c>
      <c r="D19" s="15">
        <v>17000</v>
      </c>
      <c r="E19" s="15">
        <v>5000</v>
      </c>
      <c r="F19" s="15">
        <v>22000</v>
      </c>
      <c r="G19">
        <v>0</v>
      </c>
      <c r="H19" s="19">
        <v>0</v>
      </c>
      <c r="I19" s="19">
        <v>0</v>
      </c>
      <c r="J19" s="20">
        <v>0</v>
      </c>
      <c r="K19" s="15">
        <v>22000</v>
      </c>
    </row>
    <row r="20" spans="1:12" ht="15" x14ac:dyDescent="0.25">
      <c r="B20" s="14"/>
      <c r="C20" t="s">
        <v>27</v>
      </c>
      <c r="D20" s="15">
        <v>170040</v>
      </c>
      <c r="E20" s="15">
        <v>260490</v>
      </c>
      <c r="F20" s="15">
        <v>430530</v>
      </c>
      <c r="G20" s="16">
        <v>71692.5</v>
      </c>
      <c r="H20" s="18">
        <v>71692.5</v>
      </c>
      <c r="I20" s="18">
        <v>71692.5</v>
      </c>
      <c r="J20" s="17">
        <v>71692.5</v>
      </c>
      <c r="K20" s="15">
        <v>358837.5</v>
      </c>
    </row>
    <row r="21" spans="1:12" ht="15" x14ac:dyDescent="0.25">
      <c r="B21" s="14"/>
      <c r="C21" t="s">
        <v>28</v>
      </c>
      <c r="D21" s="15">
        <v>73000</v>
      </c>
      <c r="E21" s="15">
        <v>252814.96</v>
      </c>
      <c r="F21" s="15">
        <v>325814.96000000002</v>
      </c>
      <c r="G21" s="16">
        <v>62221.69</v>
      </c>
      <c r="H21" s="18">
        <v>34695.120000000003</v>
      </c>
      <c r="I21" s="18">
        <v>34695.120000000003</v>
      </c>
      <c r="J21" s="17">
        <v>34695.120000000003</v>
      </c>
      <c r="K21" s="15">
        <v>291119.84000000003</v>
      </c>
    </row>
    <row r="22" spans="1:12" ht="15" x14ac:dyDescent="0.25">
      <c r="B22" s="14"/>
      <c r="C22" t="s">
        <v>29</v>
      </c>
      <c r="D22" s="15">
        <v>182000</v>
      </c>
      <c r="E22" s="15">
        <v>300000</v>
      </c>
      <c r="F22" s="15">
        <v>482000</v>
      </c>
      <c r="G22">
        <v>0</v>
      </c>
      <c r="H22" s="19">
        <v>0</v>
      </c>
      <c r="I22" s="19">
        <v>0</v>
      </c>
      <c r="J22" s="20">
        <v>0</v>
      </c>
      <c r="K22" s="15">
        <v>482000</v>
      </c>
    </row>
    <row r="23" spans="1:12" ht="15" x14ac:dyDescent="0.25">
      <c r="B23" s="14"/>
      <c r="C23" t="s">
        <v>30</v>
      </c>
      <c r="D23" s="15">
        <v>282000</v>
      </c>
      <c r="E23" s="15">
        <v>176599.79</v>
      </c>
      <c r="F23" s="15">
        <v>458599.79</v>
      </c>
      <c r="G23" s="16">
        <v>259502.37</v>
      </c>
      <c r="H23" s="19">
        <v>40462.370000000003</v>
      </c>
      <c r="I23" s="19">
        <v>40462.370000000003</v>
      </c>
      <c r="J23" s="20">
        <v>40462.370000000003</v>
      </c>
      <c r="K23" s="15">
        <v>418137.42</v>
      </c>
    </row>
    <row r="24" spans="1:12" ht="15" x14ac:dyDescent="0.25">
      <c r="B24" s="14"/>
      <c r="C24" t="s">
        <v>31</v>
      </c>
      <c r="D24" s="15">
        <v>204000</v>
      </c>
      <c r="E24" s="15">
        <v>605112</v>
      </c>
      <c r="F24" s="15">
        <v>809112</v>
      </c>
      <c r="G24" s="16">
        <v>46213.82</v>
      </c>
      <c r="H24" s="18">
        <v>46213.82</v>
      </c>
      <c r="I24" s="18">
        <v>46213.82</v>
      </c>
      <c r="J24" s="17">
        <v>46213.82</v>
      </c>
      <c r="K24" s="15">
        <v>762898.18</v>
      </c>
    </row>
    <row r="25" spans="1:12" s="13" customFormat="1" x14ac:dyDescent="0.2">
      <c r="A25" s="9"/>
      <c r="B25" s="10" t="s">
        <v>32</v>
      </c>
      <c r="C25" s="11"/>
      <c r="D25" s="12">
        <f>SUM(D26:D34)</f>
        <v>5773188.9799999995</v>
      </c>
      <c r="E25" s="12">
        <f>SUM(E26:E34)</f>
        <v>4318050.5699999994</v>
      </c>
      <c r="F25" s="12">
        <f t="shared" si="1"/>
        <v>10091239.549999999</v>
      </c>
      <c r="G25" s="12">
        <f>SUM(G26:G34)</f>
        <v>3003796.5</v>
      </c>
      <c r="H25" s="21">
        <f>SUM(H26:H34)</f>
        <v>2821096.5</v>
      </c>
      <c r="I25" s="21">
        <f>SUM(I26:I34)</f>
        <v>2821096.5</v>
      </c>
      <c r="J25" s="12">
        <f>SUM(J26:J34)</f>
        <v>2807945.5</v>
      </c>
      <c r="K25" s="12">
        <f t="shared" si="0"/>
        <v>7270143.0499999989</v>
      </c>
      <c r="L25" s="9"/>
    </row>
    <row r="26" spans="1:12" ht="15" x14ac:dyDescent="0.25">
      <c r="B26" s="14"/>
      <c r="C26" t="s">
        <v>33</v>
      </c>
      <c r="D26" s="15">
        <v>600192.44999999995</v>
      </c>
      <c r="E26" s="15">
        <v>365063</v>
      </c>
      <c r="F26" s="15">
        <v>965255.45</v>
      </c>
      <c r="G26" s="16">
        <v>365014.55</v>
      </c>
      <c r="H26" s="17">
        <v>365014.55</v>
      </c>
      <c r="I26" s="16">
        <v>365014.55</v>
      </c>
      <c r="J26" s="17">
        <v>365014.55</v>
      </c>
      <c r="K26" s="15">
        <v>600240.9</v>
      </c>
    </row>
    <row r="27" spans="1:12" ht="15" x14ac:dyDescent="0.25">
      <c r="B27" s="14"/>
      <c r="C27" t="s">
        <v>34</v>
      </c>
      <c r="D27" s="15">
        <v>231200</v>
      </c>
      <c r="E27" s="15">
        <v>496659.24</v>
      </c>
      <c r="F27" s="15">
        <v>727859.24</v>
      </c>
      <c r="G27" s="16">
        <v>202187.69</v>
      </c>
      <c r="H27" s="17">
        <v>19487.689999999999</v>
      </c>
      <c r="I27" s="16">
        <v>19487.689999999999</v>
      </c>
      <c r="J27" s="17">
        <v>19487.689999999999</v>
      </c>
      <c r="K27" s="15">
        <v>708371.55</v>
      </c>
    </row>
    <row r="28" spans="1:12" ht="15" x14ac:dyDescent="0.25">
      <c r="B28" s="14"/>
      <c r="C28" t="s">
        <v>35</v>
      </c>
      <c r="D28" s="15">
        <v>1964000</v>
      </c>
      <c r="E28" s="15">
        <v>1153931.78</v>
      </c>
      <c r="F28" s="15">
        <v>3117931.78</v>
      </c>
      <c r="G28" s="16">
        <v>963139.07</v>
      </c>
      <c r="H28" s="17">
        <v>963139.07</v>
      </c>
      <c r="I28" s="16">
        <v>963139.07</v>
      </c>
      <c r="J28" s="17">
        <v>963139.07</v>
      </c>
      <c r="K28" s="15">
        <v>2154792.71</v>
      </c>
    </row>
    <row r="29" spans="1:12" ht="15" x14ac:dyDescent="0.25">
      <c r="B29" s="14"/>
      <c r="C29" t="s">
        <v>36</v>
      </c>
      <c r="D29" s="15">
        <v>23700</v>
      </c>
      <c r="E29" s="15">
        <v>191481</v>
      </c>
      <c r="F29" s="15">
        <v>215181</v>
      </c>
      <c r="G29" s="16">
        <v>20264.75</v>
      </c>
      <c r="H29" s="17">
        <v>20264.75</v>
      </c>
      <c r="I29" s="16">
        <v>20264.75</v>
      </c>
      <c r="J29" s="17">
        <v>20264.75</v>
      </c>
      <c r="K29" s="15">
        <v>194916.25</v>
      </c>
    </row>
    <row r="30" spans="1:12" ht="15" x14ac:dyDescent="0.25">
      <c r="B30" s="14"/>
      <c r="C30" t="s">
        <v>37</v>
      </c>
      <c r="D30" s="15">
        <v>891864.23</v>
      </c>
      <c r="E30" s="15">
        <v>606598.84</v>
      </c>
      <c r="F30" s="15">
        <v>1498463.07</v>
      </c>
      <c r="G30" s="16">
        <v>611557.13</v>
      </c>
      <c r="H30" s="17">
        <v>611557.13</v>
      </c>
      <c r="I30" s="16">
        <v>611557.13</v>
      </c>
      <c r="J30" s="17">
        <v>611557.13</v>
      </c>
      <c r="K30" s="15">
        <v>886905.94</v>
      </c>
    </row>
    <row r="31" spans="1:12" ht="15" x14ac:dyDescent="0.25">
      <c r="B31" s="14"/>
      <c r="C31" t="s">
        <v>38</v>
      </c>
      <c r="D31" s="15">
        <v>171000</v>
      </c>
      <c r="E31" s="15">
        <v>326000</v>
      </c>
      <c r="F31" s="15">
        <v>497000</v>
      </c>
      <c r="G31">
        <v>91038.33</v>
      </c>
      <c r="H31" s="20">
        <v>91038.33</v>
      </c>
      <c r="I31">
        <v>91038.33</v>
      </c>
      <c r="J31" s="20">
        <v>91038.33</v>
      </c>
      <c r="K31" s="15">
        <v>405961.67</v>
      </c>
    </row>
    <row r="32" spans="1:12" ht="15" x14ac:dyDescent="0.25">
      <c r="B32" s="14"/>
      <c r="C32" t="s">
        <v>39</v>
      </c>
      <c r="D32" s="15">
        <v>244411.16</v>
      </c>
      <c r="E32" s="15">
        <v>454000</v>
      </c>
      <c r="F32" s="15">
        <v>698411.16</v>
      </c>
      <c r="G32" s="16">
        <v>196198.99</v>
      </c>
      <c r="H32" s="17">
        <v>196198.99</v>
      </c>
      <c r="I32" s="16">
        <v>196198.99</v>
      </c>
      <c r="J32" s="17">
        <v>196198.99</v>
      </c>
      <c r="K32" s="15">
        <v>502212.17</v>
      </c>
    </row>
    <row r="33" spans="1:12" ht="15" x14ac:dyDescent="0.25">
      <c r="B33" s="14"/>
      <c r="C33" t="s">
        <v>40</v>
      </c>
      <c r="D33" s="15">
        <v>303800</v>
      </c>
      <c r="E33" s="15">
        <v>208487.09</v>
      </c>
      <c r="F33" s="15">
        <v>512287.09</v>
      </c>
      <c r="G33" s="16">
        <v>138653.21</v>
      </c>
      <c r="H33" s="17">
        <v>138653.21</v>
      </c>
      <c r="I33" s="16">
        <v>138653.21</v>
      </c>
      <c r="J33" s="17">
        <v>138653.21</v>
      </c>
      <c r="K33" s="15">
        <v>373633.88</v>
      </c>
    </row>
    <row r="34" spans="1:12" ht="15" x14ac:dyDescent="0.25">
      <c r="B34" s="14"/>
      <c r="C34" t="s">
        <v>41</v>
      </c>
      <c r="D34" s="15">
        <v>1343021.14</v>
      </c>
      <c r="E34" s="15">
        <v>515829.62</v>
      </c>
      <c r="F34" s="15">
        <v>1858850.76</v>
      </c>
      <c r="G34" s="16">
        <v>415742.78</v>
      </c>
      <c r="H34" s="17">
        <v>415742.78</v>
      </c>
      <c r="I34" s="16">
        <v>415742.78</v>
      </c>
      <c r="J34" s="17">
        <v>402591.78</v>
      </c>
      <c r="K34" s="15">
        <v>1443107.98</v>
      </c>
    </row>
    <row r="35" spans="1:12" s="13" customFormat="1" x14ac:dyDescent="0.2">
      <c r="A35" s="9"/>
      <c r="B35" s="10" t="s">
        <v>42</v>
      </c>
      <c r="C35" s="11"/>
      <c r="D35" s="12">
        <f>SUM(D36:D36)</f>
        <v>243000</v>
      </c>
      <c r="E35" s="12">
        <f>SUM(E36:E36)</f>
        <v>223013.09</v>
      </c>
      <c r="F35" s="12">
        <f t="shared" si="1"/>
        <v>466013.08999999997</v>
      </c>
      <c r="G35" s="12">
        <f>SUM(G36:G36)</f>
        <v>106431.87</v>
      </c>
      <c r="H35" s="12">
        <f>SUM(H36:H36)</f>
        <v>106431.87</v>
      </c>
      <c r="I35" s="21">
        <f>SUM(I36:I36)</f>
        <v>106431.87</v>
      </c>
      <c r="J35" s="12">
        <f>SUM(J36:J36)</f>
        <v>106431.87</v>
      </c>
      <c r="K35" s="12">
        <f t="shared" si="0"/>
        <v>359581.22</v>
      </c>
      <c r="L35" s="9"/>
    </row>
    <row r="36" spans="1:12" ht="15" x14ac:dyDescent="0.25">
      <c r="B36" s="14"/>
      <c r="C36" t="s">
        <v>43</v>
      </c>
      <c r="D36" s="17">
        <v>243000</v>
      </c>
      <c r="E36" s="16">
        <v>223013.09</v>
      </c>
      <c r="F36" s="15">
        <v>466013.09</v>
      </c>
      <c r="G36" s="16">
        <v>106431.87</v>
      </c>
      <c r="H36" s="17">
        <v>106431.87</v>
      </c>
      <c r="I36" s="17">
        <v>106431.87</v>
      </c>
      <c r="J36" s="16">
        <v>106431.87</v>
      </c>
      <c r="K36" s="15">
        <v>359581.22</v>
      </c>
    </row>
    <row r="37" spans="1:12" s="13" customFormat="1" x14ac:dyDescent="0.2">
      <c r="A37" s="9"/>
      <c r="B37" s="10" t="s">
        <v>44</v>
      </c>
      <c r="C37" s="11"/>
      <c r="D37" s="12">
        <f>SUM(D38:D42)</f>
        <v>1118600</v>
      </c>
      <c r="E37" s="12">
        <f>SUM(E38:E42)</f>
        <v>11658821.5</v>
      </c>
      <c r="F37" s="12">
        <f t="shared" si="1"/>
        <v>12777421.5</v>
      </c>
      <c r="G37" s="12">
        <f>SUM(G38:G42)</f>
        <v>2525246.5499999998</v>
      </c>
      <c r="H37" s="12">
        <f>SUM(H38:H42)</f>
        <v>22937.5</v>
      </c>
      <c r="I37" s="12">
        <f t="shared" ref="I37:J37" si="2">SUM(I38:I42)</f>
        <v>22937.5</v>
      </c>
      <c r="J37" s="12">
        <f t="shared" si="2"/>
        <v>28412.5</v>
      </c>
      <c r="K37" s="12">
        <f t="shared" si="0"/>
        <v>12754484</v>
      </c>
      <c r="L37" s="9"/>
    </row>
    <row r="38" spans="1:12" ht="15" x14ac:dyDescent="0.25">
      <c r="B38" s="14"/>
      <c r="C38" t="s">
        <v>45</v>
      </c>
      <c r="D38" s="17">
        <v>532600</v>
      </c>
      <c r="E38" s="16">
        <v>992997.03</v>
      </c>
      <c r="F38" s="15">
        <v>1525597.03</v>
      </c>
      <c r="G38" s="16">
        <v>635646.71999999997</v>
      </c>
      <c r="H38" s="20">
        <v>0</v>
      </c>
      <c r="I38" s="20">
        <v>0</v>
      </c>
      <c r="J38">
        <v>0</v>
      </c>
      <c r="K38" s="15">
        <v>1525597.03</v>
      </c>
    </row>
    <row r="39" spans="1:12" ht="15" x14ac:dyDescent="0.25">
      <c r="B39" s="14"/>
      <c r="C39" t="s">
        <v>46</v>
      </c>
      <c r="D39" s="17">
        <v>262000</v>
      </c>
      <c r="E39" s="16">
        <v>1614066.73</v>
      </c>
      <c r="F39" s="15">
        <v>1876066.73</v>
      </c>
      <c r="G39" s="16">
        <v>528128</v>
      </c>
      <c r="H39" s="20">
        <v>0</v>
      </c>
      <c r="I39" s="20">
        <v>0</v>
      </c>
      <c r="J39">
        <v>0</v>
      </c>
      <c r="K39" s="15">
        <v>1876066.73</v>
      </c>
    </row>
    <row r="40" spans="1:12" ht="15" x14ac:dyDescent="0.25">
      <c r="B40" s="14"/>
      <c r="C40" t="s">
        <v>47</v>
      </c>
      <c r="D40" s="20">
        <v>0</v>
      </c>
      <c r="E40" s="16">
        <v>471749.07</v>
      </c>
      <c r="F40" s="15">
        <v>471749.07</v>
      </c>
      <c r="G40" s="16">
        <v>181704.83</v>
      </c>
      <c r="H40" s="20">
        <v>22937.5</v>
      </c>
      <c r="I40" s="20">
        <v>22937.5</v>
      </c>
      <c r="J40">
        <v>22937.5</v>
      </c>
      <c r="K40" s="15">
        <v>448811.57</v>
      </c>
    </row>
    <row r="41" spans="1:12" ht="15" x14ac:dyDescent="0.25">
      <c r="B41" s="14"/>
      <c r="C41" t="s">
        <v>48</v>
      </c>
      <c r="D41" s="17">
        <v>180000</v>
      </c>
      <c r="E41">
        <v>2376000</v>
      </c>
      <c r="F41" s="15">
        <v>2556000</v>
      </c>
      <c r="G41">
        <v>0</v>
      </c>
      <c r="H41" s="20">
        <v>0</v>
      </c>
      <c r="I41" s="20">
        <v>0</v>
      </c>
      <c r="J41">
        <v>0</v>
      </c>
      <c r="K41" s="15">
        <v>2556000</v>
      </c>
    </row>
    <row r="42" spans="1:12" ht="15" x14ac:dyDescent="0.25">
      <c r="B42" s="14"/>
      <c r="C42" t="s">
        <v>49</v>
      </c>
      <c r="D42" s="17">
        <v>144000</v>
      </c>
      <c r="E42" s="16">
        <v>6204008.6699999999</v>
      </c>
      <c r="F42" s="15">
        <v>6348008.6699999999</v>
      </c>
      <c r="G42" s="16">
        <v>1179767</v>
      </c>
      <c r="H42" s="20">
        <v>0</v>
      </c>
      <c r="I42" s="20">
        <v>0</v>
      </c>
      <c r="J42">
        <v>5475</v>
      </c>
      <c r="K42" s="15">
        <v>6348008.6699999999</v>
      </c>
    </row>
    <row r="43" spans="1:12" ht="15" x14ac:dyDescent="0.25">
      <c r="B43" s="22" t="s">
        <v>50</v>
      </c>
      <c r="C43" s="23"/>
      <c r="D43" s="12">
        <f>SUM(D44)</f>
        <v>0</v>
      </c>
      <c r="E43" s="12">
        <f>SUM(E44)</f>
        <v>2200000</v>
      </c>
      <c r="F43" s="12">
        <f t="shared" ref="F43" si="3">+D43+E43</f>
        <v>2200000</v>
      </c>
      <c r="G43" s="12">
        <f>SUM(G44:G46)</f>
        <v>0</v>
      </c>
      <c r="H43" s="12">
        <f>SUM(H44:H46)</f>
        <v>0</v>
      </c>
      <c r="I43" s="12">
        <f>SUM(I44:I46)</f>
        <v>0</v>
      </c>
      <c r="J43" s="12">
        <f>SUM(J44:J46)</f>
        <v>0</v>
      </c>
      <c r="K43" s="12">
        <f t="shared" ref="K43" si="4">+F43-H43</f>
        <v>2200000</v>
      </c>
    </row>
    <row r="44" spans="1:12" ht="15" x14ac:dyDescent="0.25">
      <c r="B44" s="14"/>
      <c r="C44" t="s">
        <v>51</v>
      </c>
      <c r="D44" s="20">
        <v>0</v>
      </c>
      <c r="E44" s="16">
        <v>2200000</v>
      </c>
      <c r="F44" s="15">
        <v>2200000</v>
      </c>
      <c r="G44">
        <v>0</v>
      </c>
      <c r="H44" s="20">
        <v>0</v>
      </c>
      <c r="I44">
        <v>0</v>
      </c>
      <c r="J44" s="20">
        <v>0</v>
      </c>
      <c r="K44" s="24">
        <v>2200000</v>
      </c>
    </row>
    <row r="45" spans="1:12" ht="15" x14ac:dyDescent="0.25">
      <c r="B45" s="22" t="s">
        <v>52</v>
      </c>
      <c r="C45" s="23"/>
      <c r="D45" s="12">
        <f>SUM(D46:D46)</f>
        <v>634729.54</v>
      </c>
      <c r="E45" s="12">
        <f>SUM(E46:E46)</f>
        <v>0</v>
      </c>
      <c r="F45" s="12">
        <f t="shared" ref="F45" si="5">+D45+E45</f>
        <v>634729.54</v>
      </c>
      <c r="G45" s="12">
        <f>SUM(G46:G46)</f>
        <v>0</v>
      </c>
      <c r="H45" s="12">
        <f>SUM(H46:H46)</f>
        <v>0</v>
      </c>
      <c r="I45" s="12">
        <f>SUM(I46:I46)</f>
        <v>0</v>
      </c>
      <c r="J45" s="12">
        <f>SUM(J46:J46)</f>
        <v>0</v>
      </c>
      <c r="K45" s="12">
        <f t="shared" ref="K45" si="6">+F45-H45</f>
        <v>634729.54</v>
      </c>
    </row>
    <row r="46" spans="1:12" ht="15" x14ac:dyDescent="0.25">
      <c r="B46" s="14"/>
      <c r="C46" t="s">
        <v>53</v>
      </c>
      <c r="D46" s="17">
        <v>634729.54</v>
      </c>
      <c r="E46">
        <v>0</v>
      </c>
      <c r="F46" s="15">
        <v>634729.54</v>
      </c>
      <c r="G46">
        <v>0</v>
      </c>
      <c r="H46" s="20">
        <v>0</v>
      </c>
      <c r="I46">
        <v>0</v>
      </c>
      <c r="J46" s="20">
        <v>0</v>
      </c>
      <c r="K46" s="24">
        <v>634729.54</v>
      </c>
    </row>
    <row r="47" spans="1:12" s="13" customFormat="1" x14ac:dyDescent="0.2">
      <c r="A47" s="9"/>
      <c r="B47" s="25"/>
      <c r="C47" s="26" t="s">
        <v>54</v>
      </c>
      <c r="D47" s="27">
        <f t="shared" ref="D47:K47" si="7">+D10+D16+D25+D35+D37+D43+D45</f>
        <v>22356323.960000001</v>
      </c>
      <c r="E47" s="27">
        <f t="shared" si="7"/>
        <v>35537746.549999997</v>
      </c>
      <c r="F47" s="27">
        <f t="shared" si="7"/>
        <v>57894070.510000005</v>
      </c>
      <c r="G47" s="27">
        <f t="shared" si="7"/>
        <v>19026035.43</v>
      </c>
      <c r="H47" s="27">
        <f t="shared" si="7"/>
        <v>16006004.809999999</v>
      </c>
      <c r="I47" s="27">
        <f t="shared" si="7"/>
        <v>16006004.809999999</v>
      </c>
      <c r="J47" s="27">
        <f t="shared" si="7"/>
        <v>15968420.27</v>
      </c>
      <c r="K47" s="27">
        <f t="shared" si="7"/>
        <v>41888065.699999996</v>
      </c>
      <c r="L47" s="9"/>
    </row>
    <row r="49" spans="2:11" x14ac:dyDescent="0.2">
      <c r="B49" s="28" t="s">
        <v>55</v>
      </c>
      <c r="F49" s="29"/>
      <c r="G49" s="29"/>
      <c r="H49" s="29"/>
      <c r="I49" s="29"/>
      <c r="J49" s="29"/>
      <c r="K49" s="29"/>
    </row>
    <row r="50" spans="2:11" x14ac:dyDescent="0.2">
      <c r="J50" s="30"/>
      <c r="K50" s="30"/>
    </row>
    <row r="51" spans="2:11" x14ac:dyDescent="0.2">
      <c r="C51" s="31"/>
      <c r="J51" s="30"/>
      <c r="K51" s="30"/>
    </row>
    <row r="52" spans="2:11" x14ac:dyDescent="0.2">
      <c r="C52" s="32"/>
      <c r="F52" s="33"/>
      <c r="G52" s="33"/>
      <c r="H52" s="33"/>
      <c r="I52" s="33"/>
      <c r="J52" s="34"/>
      <c r="K52" s="34"/>
    </row>
    <row r="53" spans="2:11" x14ac:dyDescent="0.2">
      <c r="C53" s="32"/>
      <c r="F53" s="35"/>
      <c r="G53" s="35"/>
      <c r="H53" s="35"/>
      <c r="I53" s="35"/>
      <c r="J53" s="35"/>
      <c r="K53" s="35"/>
    </row>
  </sheetData>
  <mergeCells count="14">
    <mergeCell ref="F53:K53"/>
    <mergeCell ref="B10:C10"/>
    <mergeCell ref="B16:C16"/>
    <mergeCell ref="B25:C25"/>
    <mergeCell ref="B35:C35"/>
    <mergeCell ref="B37:C37"/>
    <mergeCell ref="F52:K52"/>
    <mergeCell ref="B1:K1"/>
    <mergeCell ref="B2:K2"/>
    <mergeCell ref="B3:K3"/>
    <mergeCell ref="D5:J5"/>
    <mergeCell ref="B7:C9"/>
    <mergeCell ref="D7:J7"/>
    <mergeCell ref="K7:K8"/>
  </mergeCells>
  <pageMargins left="0.7" right="0.7" top="0.75" bottom="0.75" header="0.3" footer="0.3"/>
  <pageSetup paperSize="9" scale="48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2018-05-29T19:52:30Z</dcterms:created>
  <dcterms:modified xsi:type="dcterms:W3CDTF">2018-05-29T19:54:58Z</dcterms:modified>
</cp:coreProperties>
</file>