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les\Drive\TRASPARECIA\2018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I37" i="1"/>
  <c r="H37" i="1"/>
  <c r="J37" i="1" s="1"/>
  <c r="N34" i="1"/>
  <c r="O33" i="1"/>
  <c r="J33" i="1"/>
  <c r="N32" i="1"/>
  <c r="J32" i="1"/>
  <c r="O32" i="1" s="1"/>
  <c r="J31" i="1"/>
  <c r="O31" i="1" s="1"/>
  <c r="P30" i="1"/>
  <c r="N30" i="1"/>
  <c r="J30" i="1"/>
  <c r="Q30" i="1" s="1"/>
  <c r="P29" i="1"/>
  <c r="N29" i="1"/>
  <c r="J29" i="1"/>
  <c r="Q29" i="1" s="1"/>
  <c r="P28" i="1"/>
  <c r="N28" i="1"/>
  <c r="J28" i="1"/>
  <c r="Q28" i="1" s="1"/>
  <c r="O27" i="1"/>
  <c r="N27" i="1"/>
  <c r="P26" i="1"/>
  <c r="N26" i="1"/>
  <c r="J26" i="1"/>
  <c r="Q26" i="1" s="1"/>
  <c r="P25" i="1"/>
  <c r="N25" i="1"/>
  <c r="J25" i="1"/>
  <c r="Q25" i="1" s="1"/>
  <c r="P24" i="1"/>
  <c r="N24" i="1"/>
  <c r="J24" i="1"/>
  <c r="Q24" i="1" s="1"/>
  <c r="P23" i="1"/>
  <c r="N23" i="1"/>
  <c r="J23" i="1"/>
  <c r="Q23" i="1" s="1"/>
  <c r="O22" i="1"/>
  <c r="N22" i="1"/>
  <c r="N21" i="1"/>
  <c r="J21" i="1"/>
  <c r="O21" i="1" s="1"/>
  <c r="P20" i="1"/>
  <c r="N20" i="1"/>
  <c r="J20" i="1"/>
  <c r="Q20" i="1" s="1"/>
  <c r="P19" i="1"/>
  <c r="N19" i="1"/>
  <c r="J19" i="1"/>
  <c r="Q19" i="1" s="1"/>
  <c r="P18" i="1"/>
  <c r="J18" i="1"/>
  <c r="Q18" i="1" s="1"/>
  <c r="P17" i="1"/>
  <c r="N17" i="1"/>
  <c r="J17" i="1"/>
  <c r="Q17" i="1" s="1"/>
  <c r="P16" i="1"/>
  <c r="N16" i="1"/>
  <c r="J16" i="1"/>
  <c r="Q16" i="1" s="1"/>
  <c r="P15" i="1"/>
  <c r="K15" i="1"/>
  <c r="K37" i="1" s="1"/>
  <c r="J15" i="1"/>
  <c r="Q15" i="1" s="1"/>
  <c r="O14" i="1"/>
  <c r="N14" i="1"/>
  <c r="P13" i="1"/>
  <c r="N13" i="1"/>
  <c r="J13" i="1"/>
  <c r="Q13" i="1" s="1"/>
  <c r="P12" i="1"/>
  <c r="P37" i="1" s="1"/>
  <c r="N12" i="1"/>
  <c r="N37" i="1" s="1"/>
  <c r="J12" i="1"/>
  <c r="Q12" i="1" s="1"/>
  <c r="P11" i="1"/>
  <c r="N11" i="1"/>
  <c r="J11" i="1"/>
  <c r="Q11" i="1" s="1"/>
  <c r="Q37" i="1" l="1"/>
  <c r="O11" i="1"/>
  <c r="O13" i="1"/>
  <c r="O16" i="1"/>
  <c r="O19" i="1"/>
  <c r="O24" i="1"/>
  <c r="O26" i="1"/>
  <c r="O29" i="1"/>
  <c r="O12" i="1"/>
  <c r="O15" i="1"/>
  <c r="O17" i="1"/>
  <c r="O18" i="1"/>
  <c r="O20" i="1"/>
  <c r="O23" i="1"/>
  <c r="O25" i="1"/>
  <c r="O28" i="1"/>
  <c r="O30" i="1"/>
  <c r="O37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<sst xmlns="http://schemas.openxmlformats.org/spreadsheetml/2006/main" count="75" uniqueCount="74">
  <si>
    <t>PROGRAMAS Y PROYECTOS DE INVERSIÓN</t>
  </si>
  <si>
    <t>DEL 01 DE ENERO AL 31 DE MARZO DE 2018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</si>
  <si>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</si>
  <si>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</si>
  <si>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</si>
  <si>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</si>
  <si>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</si>
  <si>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</si>
  <si>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</si>
  <si>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</si>
  <si>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</si>
  <si>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</si>
  <si>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</si>
  <si>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</si>
  <si>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</si>
  <si>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</si>
  <si>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</si>
  <si>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</si>
  <si>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</si>
  <si>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</si>
  <si>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</si>
  <si>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</si>
  <si>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</si>
  <si>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</si>
  <si>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</si>
  <si>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</si>
  <si>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</si>
  <si>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</si>
  <si>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</si>
  <si>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</si>
  <si>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</si>
  <si>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</si>
  <si>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</si>
  <si>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</si>
  <si>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</si>
  <si>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</si>
  <si>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</si>
  <si>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P0785</t>
  </si>
  <si>
    <t>APOYO PARA LA PROFESIONALIZACIÓN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</si>
  <si>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</si>
  <si>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</si>
  <si>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</si>
  <si>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</si>
  <si>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</si>
  <si>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</si>
  <si>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</si>
  <si>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</si>
  <si>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</si>
  <si>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</si>
  <si>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</si>
  <si>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</si>
  <si>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</si>
  <si>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</si>
  <si>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</si>
  <si>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</si>
  <si>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</si>
  <si>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</si>
  <si>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G1105</t>
  </si>
  <si>
    <t>ADMINISTRACION DE RECURSOS HUMANOS</t>
  </si>
  <si>
    <t>P2751</t>
  </si>
  <si>
    <t>P0790</t>
  </si>
  <si>
    <t>MANTENIMIENTO DE LA</t>
  </si>
  <si>
    <t>COMONFORT</t>
  </si>
  <si>
    <t>P2896</t>
  </si>
  <si>
    <t>ADM. E IMP. SERV.ED</t>
  </si>
  <si>
    <t>DOCTOR MORA</t>
  </si>
  <si>
    <t>P2897</t>
  </si>
  <si>
    <t>ADM.SER.ED. DR.M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</si>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</sst>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3" fontId="2" fillId="2" borderId="12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right" vertical="center" wrapText="1"/>
    </xf>
    <xf numFmtId="43" fontId="5" fillId="2" borderId="11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338044</xdr:colOff>
      <xdr:row>42</xdr:row>
      <xdr:rowOff>17743</xdr:rowOff>
    </xdr:from>
    <xdr:to>
      <xdr:col>12</xdr:col>
      <xdr:colOff>558612</xdr:colOff>
      <xdr:row>47</xdr:row>
      <xdr:rowOff>61819</xdr:rowOff>
    </xdr:to>
    <xdr:sp macro="" textlink="">
      <xdr:nvSpPr>
        <xdr:cNvPr id="2" name="9 CuadroTexto"/>
        <xdr:cNvSpPr txBox="1"/>
      </xdr:nvSpPr>
      <xdr:spPr>
        <a:xfrm>
          <a:off x="7491319" y="12304993"/>
          <a:ext cx="2839943" cy="853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127000</xdr:colOff>
      <xdr:row>42</xdr:row>
      <xdr:rowOff>31750</xdr:rowOff>
    </xdr:from>
    <xdr:to>
      <xdr:col>4</xdr:col>
      <xdr:colOff>460375</xdr:colOff>
      <xdr:row>47</xdr:row>
      <xdr:rowOff>111125</xdr:rowOff>
    </xdr:to>
    <xdr:sp macro="" textlink="">
      <xdr:nvSpPr>
        <xdr:cNvPr id="3" name="9 CuadroTexto"/>
        <xdr:cNvSpPr txBox="1"/>
      </xdr:nvSpPr>
      <xdr:spPr>
        <a:xfrm>
          <a:off x="269875" y="12319000"/>
          <a:ext cx="2790825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4.28515625" style="3" customWidth="1"/>
    <col min="10" max="10" width="13.85546875" style="3" customWidth="1"/>
    <col min="11" max="12" width="12.7109375" style="3" customWidth="1"/>
    <col min="13" max="13" width="13.7109375" style="3" customWidth="1"/>
    <col min="14" max="14" width="13.42578125" style="3" customWidth="1"/>
    <col min="15" max="15" width="13.71093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7" t="s">
        <v>4</v>
      </c>
      <c r="H5" s="8"/>
      <c r="I5" s="8"/>
      <c r="J5" s="8"/>
      <c r="K5" s="8"/>
      <c r="L5" s="9"/>
      <c r="M5" s="9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5</v>
      </c>
      <c r="C7" s="12"/>
      <c r="D7" s="13"/>
      <c r="E7" s="14" t="s">
        <v>6</v>
      </c>
      <c r="F7" s="15"/>
      <c r="G7" s="14" t="s">
        <v>7</v>
      </c>
      <c r="H7" s="16" t="s">
        <v>8</v>
      </c>
      <c r="I7" s="17"/>
      <c r="J7" s="17"/>
      <c r="K7" s="17"/>
      <c r="L7" s="17"/>
      <c r="M7" s="17"/>
      <c r="N7" s="18"/>
      <c r="O7" s="19" t="s">
        <v>9</v>
      </c>
      <c r="P7" s="20" t="s">
        <v>10</v>
      </c>
      <c r="Q7" s="21"/>
    </row>
    <row r="8" spans="2:17" ht="25.5" x14ac:dyDescent="0.2">
      <c r="B8" s="22"/>
      <c r="C8" s="23"/>
      <c r="D8" s="24"/>
      <c r="E8" s="25"/>
      <c r="F8" s="26" t="s">
        <v>11</v>
      </c>
      <c r="G8" s="25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19"/>
      <c r="P8" s="28" t="s">
        <v>19</v>
      </c>
      <c r="Q8" s="28" t="s">
        <v>20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21</v>
      </c>
      <c r="K9" s="27">
        <v>4</v>
      </c>
      <c r="L9" s="27">
        <v>5</v>
      </c>
      <c r="M9" s="27">
        <v>6</v>
      </c>
      <c r="N9" s="27">
        <v>7</v>
      </c>
      <c r="O9" s="27" t="s">
        <v>22</v>
      </c>
      <c r="P9" s="34" t="s">
        <v>23</v>
      </c>
      <c r="Q9" s="34" t="s">
        <v>24</v>
      </c>
    </row>
    <row r="10" spans="2:17" ht="15" customHeight="1" x14ac:dyDescent="0.2">
      <c r="B10" s="35" t="s">
        <v>25</v>
      </c>
      <c r="C10" s="36"/>
      <c r="D10" s="37"/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38.25" x14ac:dyDescent="0.2">
      <c r="B11" s="43"/>
      <c r="C11" s="44"/>
      <c r="D11" s="45"/>
      <c r="E11" s="46" t="s">
        <v>26</v>
      </c>
      <c r="F11" s="47" t="s">
        <v>27</v>
      </c>
      <c r="G11" s="48">
        <v>50000101</v>
      </c>
      <c r="H11" s="40">
        <v>539812.64</v>
      </c>
      <c r="I11" s="40"/>
      <c r="J11" s="40">
        <f>H11+I11</f>
        <v>539812.64</v>
      </c>
      <c r="K11" s="40">
        <v>0</v>
      </c>
      <c r="L11" s="40">
        <v>0</v>
      </c>
      <c r="M11" s="49">
        <v>148405.51999999999</v>
      </c>
      <c r="N11" s="49">
        <f>M11-L11</f>
        <v>148405.51999999999</v>
      </c>
      <c r="O11" s="40">
        <f>J11-M11</f>
        <v>391407.12</v>
      </c>
      <c r="P11" s="41">
        <f>L11/H11</f>
        <v>0</v>
      </c>
      <c r="Q11" s="42">
        <f>L11/J11</f>
        <v>0</v>
      </c>
    </row>
    <row r="12" spans="2:17" ht="25.5" x14ac:dyDescent="0.2">
      <c r="B12" s="43"/>
      <c r="C12" s="50"/>
      <c r="D12" s="51"/>
      <c r="E12" s="46" t="s">
        <v>28</v>
      </c>
      <c r="F12" s="47" t="s">
        <v>29</v>
      </c>
      <c r="G12" s="48">
        <v>50000101</v>
      </c>
      <c r="H12" s="40">
        <v>1522654.23</v>
      </c>
      <c r="I12" s="40"/>
      <c r="J12" s="40">
        <f>+H12+I12</f>
        <v>1522654.23</v>
      </c>
      <c r="K12" s="40">
        <v>0</v>
      </c>
      <c r="L12" s="40"/>
      <c r="M12" s="49">
        <v>531239.19999999995</v>
      </c>
      <c r="N12" s="49">
        <f>M12-L12</f>
        <v>531239.19999999995</v>
      </c>
      <c r="O12" s="40">
        <f t="shared" ref="O12:O32" si="0">J12-M12</f>
        <v>991415.03</v>
      </c>
      <c r="P12" s="41">
        <f>L12/H12</f>
        <v>0</v>
      </c>
      <c r="Q12" s="42">
        <f t="shared" ref="Q12:Q30" si="1">L12/J12</f>
        <v>0</v>
      </c>
    </row>
    <row r="13" spans="2:17" ht="38.25" x14ac:dyDescent="0.2">
      <c r="B13" s="43"/>
      <c r="C13" s="50"/>
      <c r="D13" s="51"/>
      <c r="E13" s="46" t="s">
        <v>30</v>
      </c>
      <c r="F13" s="52" t="s">
        <v>31</v>
      </c>
      <c r="G13" s="48">
        <v>50000101</v>
      </c>
      <c r="H13" s="40">
        <v>323462.71999999997</v>
      </c>
      <c r="I13" s="40">
        <v>32000</v>
      </c>
      <c r="J13" s="53">
        <f>+H13</f>
        <v>323462.71999999997</v>
      </c>
      <c r="K13" s="40">
        <v>0</v>
      </c>
      <c r="L13" s="40"/>
      <c r="M13" s="49">
        <v>98151.99</v>
      </c>
      <c r="N13" s="40">
        <f>M13-L13</f>
        <v>98151.99</v>
      </c>
      <c r="O13" s="40">
        <f>J13-M13</f>
        <v>225310.72999999998</v>
      </c>
      <c r="P13" s="41">
        <f>L13/H13</f>
        <v>0</v>
      </c>
      <c r="Q13" s="42">
        <f t="shared" si="1"/>
        <v>0</v>
      </c>
    </row>
    <row r="14" spans="2:17" ht="12.75" customHeight="1" x14ac:dyDescent="0.2">
      <c r="B14" s="35" t="s">
        <v>32</v>
      </c>
      <c r="C14" s="36"/>
      <c r="D14" s="37"/>
      <c r="E14" s="54"/>
      <c r="F14" s="55"/>
      <c r="G14" s="54"/>
      <c r="H14" s="56"/>
      <c r="I14" s="57"/>
      <c r="J14" s="40"/>
      <c r="K14" s="40">
        <v>0</v>
      </c>
      <c r="L14" s="57"/>
      <c r="M14" s="58"/>
      <c r="N14" s="40">
        <f t="shared" ref="N14:N34" si="2">M14-L14</f>
        <v>0</v>
      </c>
      <c r="O14" s="40">
        <f t="shared" si="0"/>
        <v>0</v>
      </c>
      <c r="P14" s="41"/>
      <c r="Q14" s="42"/>
    </row>
    <row r="15" spans="2:17" ht="25.5" x14ac:dyDescent="0.2">
      <c r="B15" s="43"/>
      <c r="C15" s="50"/>
      <c r="D15" s="51"/>
      <c r="E15" s="46" t="s">
        <v>33</v>
      </c>
      <c r="F15" s="47" t="s">
        <v>34</v>
      </c>
      <c r="G15" s="48">
        <v>50000201</v>
      </c>
      <c r="H15" s="40">
        <v>12121005.960000001</v>
      </c>
      <c r="I15" s="40">
        <v>1687025.83</v>
      </c>
      <c r="J15" s="40">
        <f>+H15+I15</f>
        <v>13808031.790000001</v>
      </c>
      <c r="K15" s="40">
        <f>384099.84</f>
        <v>384099.84000000003</v>
      </c>
      <c r="L15" s="40"/>
      <c r="M15" s="49">
        <v>4521009.2300000004</v>
      </c>
      <c r="N15" s="40">
        <v>3296877.72</v>
      </c>
      <c r="O15" s="40">
        <f>J15-M15</f>
        <v>9287022.5600000005</v>
      </c>
      <c r="P15" s="41">
        <f t="shared" ref="P15:P30" si="3">L15/H15</f>
        <v>0</v>
      </c>
      <c r="Q15" s="42">
        <f t="shared" si="1"/>
        <v>0</v>
      </c>
    </row>
    <row r="16" spans="2:17" ht="25.5" x14ac:dyDescent="0.2">
      <c r="B16" s="43"/>
      <c r="C16" s="50"/>
      <c r="D16" s="51"/>
      <c r="E16" s="46" t="s">
        <v>35</v>
      </c>
      <c r="F16" s="47" t="s">
        <v>36</v>
      </c>
      <c r="G16" s="48">
        <v>50000201</v>
      </c>
      <c r="H16" s="40">
        <v>221518.66</v>
      </c>
      <c r="I16" s="40"/>
      <c r="J16" s="40">
        <f t="shared" ref="J16:J25" si="4">+H16+I16</f>
        <v>221518.66</v>
      </c>
      <c r="K16" s="40">
        <v>0</v>
      </c>
      <c r="L16" s="40">
        <v>0</v>
      </c>
      <c r="M16" s="49">
        <v>96811.64</v>
      </c>
      <c r="N16" s="40">
        <f t="shared" si="2"/>
        <v>96811.64</v>
      </c>
      <c r="O16" s="40">
        <f t="shared" si="0"/>
        <v>124707.02</v>
      </c>
      <c r="P16" s="41">
        <f t="shared" si="3"/>
        <v>0</v>
      </c>
      <c r="Q16" s="42">
        <f t="shared" si="1"/>
        <v>0</v>
      </c>
    </row>
    <row r="17" spans="2:17" ht="51" x14ac:dyDescent="0.2">
      <c r="B17" s="43"/>
      <c r="C17" s="50"/>
      <c r="D17" s="51"/>
      <c r="E17" s="46" t="s">
        <v>37</v>
      </c>
      <c r="F17" s="47" t="s">
        <v>38</v>
      </c>
      <c r="G17" s="48">
        <v>50000201</v>
      </c>
      <c r="H17" s="40">
        <v>100883.15</v>
      </c>
      <c r="I17" s="40">
        <v>58000</v>
      </c>
      <c r="J17" s="40">
        <f>+H17+I17</f>
        <v>158883.15</v>
      </c>
      <c r="K17" s="40">
        <v>0</v>
      </c>
      <c r="L17" s="40"/>
      <c r="M17" s="49">
        <v>44859.93</v>
      </c>
      <c r="N17" s="40">
        <f>M17-L17</f>
        <v>44859.93</v>
      </c>
      <c r="O17" s="40">
        <f t="shared" si="0"/>
        <v>114023.22</v>
      </c>
      <c r="P17" s="41">
        <f t="shared" si="3"/>
        <v>0</v>
      </c>
      <c r="Q17" s="42">
        <f t="shared" si="1"/>
        <v>0</v>
      </c>
    </row>
    <row r="18" spans="2:17" ht="25.5" x14ac:dyDescent="0.2">
      <c r="B18" s="43"/>
      <c r="C18" s="50"/>
      <c r="D18" s="51"/>
      <c r="E18" s="46" t="s">
        <v>39</v>
      </c>
      <c r="F18" s="47" t="s">
        <v>40</v>
      </c>
      <c r="G18" s="48">
        <v>50000201</v>
      </c>
      <c r="H18" s="40">
        <v>541518.66</v>
      </c>
      <c r="I18" s="40">
        <v>80933.2</v>
      </c>
      <c r="J18" s="40">
        <f t="shared" si="4"/>
        <v>622451.86</v>
      </c>
      <c r="K18" s="40"/>
      <c r="L18" s="40">
        <v>0</v>
      </c>
      <c r="M18" s="49">
        <v>244162.54</v>
      </c>
      <c r="N18" s="40">
        <v>174594.54</v>
      </c>
      <c r="O18" s="40">
        <f>J18-M18</f>
        <v>378289.31999999995</v>
      </c>
      <c r="P18" s="41">
        <f t="shared" si="3"/>
        <v>0</v>
      </c>
      <c r="Q18" s="42">
        <f t="shared" si="1"/>
        <v>0</v>
      </c>
    </row>
    <row r="19" spans="2:17" ht="25.5" x14ac:dyDescent="0.2">
      <c r="B19" s="43"/>
      <c r="C19" s="50"/>
      <c r="D19" s="51"/>
      <c r="E19" s="46" t="s">
        <v>41</v>
      </c>
      <c r="F19" s="47" t="s">
        <v>42</v>
      </c>
      <c r="G19" s="48">
        <v>50000201</v>
      </c>
      <c r="H19" s="40">
        <v>359171.19</v>
      </c>
      <c r="I19" s="40"/>
      <c r="J19" s="40">
        <f t="shared" si="4"/>
        <v>359171.19</v>
      </c>
      <c r="K19" s="40">
        <v>0</v>
      </c>
      <c r="L19" s="40"/>
      <c r="M19" s="49">
        <v>146934.97</v>
      </c>
      <c r="N19" s="40">
        <f t="shared" si="2"/>
        <v>146934.97</v>
      </c>
      <c r="O19" s="40">
        <f t="shared" si="0"/>
        <v>212236.22</v>
      </c>
      <c r="P19" s="41">
        <f t="shared" si="3"/>
        <v>0</v>
      </c>
      <c r="Q19" s="42">
        <f t="shared" si="1"/>
        <v>0</v>
      </c>
    </row>
    <row r="20" spans="2:17" ht="51" x14ac:dyDescent="0.2">
      <c r="B20" s="43"/>
      <c r="C20" s="50"/>
      <c r="D20" s="51"/>
      <c r="E20" s="46" t="s">
        <v>43</v>
      </c>
      <c r="F20" s="47" t="s">
        <v>44</v>
      </c>
      <c r="G20" s="48">
        <v>50000201</v>
      </c>
      <c r="H20" s="40">
        <v>200883.15</v>
      </c>
      <c r="I20" s="40"/>
      <c r="J20" s="40">
        <f t="shared" si="4"/>
        <v>200883.15</v>
      </c>
      <c r="K20" s="40">
        <v>0</v>
      </c>
      <c r="L20" s="40">
        <v>0</v>
      </c>
      <c r="M20" s="49">
        <v>44859.93</v>
      </c>
      <c r="N20" s="40">
        <f t="shared" si="2"/>
        <v>44859.93</v>
      </c>
      <c r="O20" s="40">
        <f t="shared" si="0"/>
        <v>156023.22</v>
      </c>
      <c r="P20" s="41">
        <f t="shared" si="3"/>
        <v>0</v>
      </c>
      <c r="Q20" s="42">
        <f t="shared" si="1"/>
        <v>0</v>
      </c>
    </row>
    <row r="21" spans="2:17" ht="25.5" x14ac:dyDescent="0.2">
      <c r="B21" s="43"/>
      <c r="C21" s="59"/>
      <c r="D21" s="60"/>
      <c r="E21" s="46" t="s">
        <v>45</v>
      </c>
      <c r="F21" s="47" t="s">
        <v>46</v>
      </c>
      <c r="G21" s="48">
        <v>50000201</v>
      </c>
      <c r="H21" s="40"/>
      <c r="I21" s="40"/>
      <c r="J21" s="40">
        <f t="shared" si="4"/>
        <v>0</v>
      </c>
      <c r="K21" s="40"/>
      <c r="L21" s="40"/>
      <c r="M21" s="49"/>
      <c r="N21" s="40">
        <f t="shared" si="2"/>
        <v>0</v>
      </c>
      <c r="O21" s="40">
        <f t="shared" si="0"/>
        <v>0</v>
      </c>
      <c r="P21" s="41">
        <v>0</v>
      </c>
      <c r="Q21" s="41"/>
    </row>
    <row r="22" spans="2:17" ht="12.75" customHeight="1" x14ac:dyDescent="0.2">
      <c r="B22" s="35" t="s">
        <v>47</v>
      </c>
      <c r="C22" s="36"/>
      <c r="D22" s="37"/>
      <c r="E22" s="38"/>
      <c r="F22" s="61"/>
      <c r="G22" s="39"/>
      <c r="H22" s="40"/>
      <c r="I22" s="40"/>
      <c r="J22" s="40"/>
      <c r="K22" s="40"/>
      <c r="L22" s="40"/>
      <c r="M22" s="49"/>
      <c r="N22" s="40">
        <f t="shared" si="2"/>
        <v>0</v>
      </c>
      <c r="O22" s="40">
        <f t="shared" si="0"/>
        <v>0</v>
      </c>
      <c r="P22" s="41"/>
      <c r="Q22" s="41"/>
    </row>
    <row r="23" spans="2:17" ht="38.25" x14ac:dyDescent="0.2">
      <c r="B23" s="43"/>
      <c r="C23" s="50"/>
      <c r="D23" s="51"/>
      <c r="E23" s="46" t="s">
        <v>48</v>
      </c>
      <c r="F23" s="47" t="s">
        <v>49</v>
      </c>
      <c r="G23" s="46">
        <v>50000301</v>
      </c>
      <c r="H23" s="40">
        <v>422883.15</v>
      </c>
      <c r="I23" s="62"/>
      <c r="J23" s="40">
        <f t="shared" si="4"/>
        <v>422883.15</v>
      </c>
      <c r="K23" s="62">
        <v>0</v>
      </c>
      <c r="L23" s="62"/>
      <c r="M23" s="63"/>
      <c r="N23" s="40">
        <f t="shared" si="2"/>
        <v>0</v>
      </c>
      <c r="O23" s="40">
        <f t="shared" si="0"/>
        <v>422883.15</v>
      </c>
      <c r="P23" s="41">
        <f t="shared" si="3"/>
        <v>0</v>
      </c>
      <c r="Q23" s="42">
        <f t="shared" si="1"/>
        <v>0</v>
      </c>
    </row>
    <row r="24" spans="2:17" ht="51" x14ac:dyDescent="0.2">
      <c r="B24" s="43"/>
      <c r="C24" s="50"/>
      <c r="D24" s="51"/>
      <c r="E24" s="46" t="s">
        <v>50</v>
      </c>
      <c r="F24" s="47" t="s">
        <v>51</v>
      </c>
      <c r="G24" s="46">
        <v>50000301</v>
      </c>
      <c r="H24" s="40">
        <v>250129.56</v>
      </c>
      <c r="I24" s="40"/>
      <c r="J24" s="40">
        <f t="shared" si="4"/>
        <v>250129.56</v>
      </c>
      <c r="K24" s="40">
        <v>0</v>
      </c>
      <c r="L24" s="62"/>
      <c r="M24" s="49">
        <v>96233.75</v>
      </c>
      <c r="N24" s="40">
        <f t="shared" si="2"/>
        <v>96233.75</v>
      </c>
      <c r="O24" s="40">
        <f t="shared" si="0"/>
        <v>153895.81</v>
      </c>
      <c r="P24" s="41">
        <f t="shared" si="3"/>
        <v>0</v>
      </c>
      <c r="Q24" s="42">
        <f t="shared" si="1"/>
        <v>0</v>
      </c>
    </row>
    <row r="25" spans="2:17" ht="25.5" x14ac:dyDescent="0.2">
      <c r="B25" s="43"/>
      <c r="C25" s="50"/>
      <c r="D25" s="51"/>
      <c r="E25" s="46" t="s">
        <v>52</v>
      </c>
      <c r="F25" s="47" t="s">
        <v>53</v>
      </c>
      <c r="G25" s="46">
        <v>50000301</v>
      </c>
      <c r="H25" s="40">
        <v>1058610.96</v>
      </c>
      <c r="I25" s="40"/>
      <c r="J25" s="40">
        <f t="shared" si="4"/>
        <v>1058610.96</v>
      </c>
      <c r="K25" s="40">
        <v>0</v>
      </c>
      <c r="L25" s="40"/>
      <c r="M25" s="49">
        <v>221476.19</v>
      </c>
      <c r="N25" s="40">
        <f t="shared" si="2"/>
        <v>221476.19</v>
      </c>
      <c r="O25" s="40">
        <f t="shared" si="0"/>
        <v>837134.77</v>
      </c>
      <c r="P25" s="41">
        <f t="shared" si="3"/>
        <v>0</v>
      </c>
      <c r="Q25" s="42">
        <f t="shared" si="1"/>
        <v>0</v>
      </c>
    </row>
    <row r="26" spans="2:17" ht="25.5" x14ac:dyDescent="0.2">
      <c r="B26" s="43"/>
      <c r="C26" s="50"/>
      <c r="D26" s="51"/>
      <c r="E26" s="46" t="s">
        <v>54</v>
      </c>
      <c r="F26" s="47" t="s">
        <v>55</v>
      </c>
      <c r="G26" s="46">
        <v>50000301</v>
      </c>
      <c r="H26" s="40">
        <v>220160.27</v>
      </c>
      <c r="I26" s="40"/>
      <c r="J26" s="40">
        <f>+H26+I26</f>
        <v>220160.27</v>
      </c>
      <c r="K26" s="40">
        <v>0</v>
      </c>
      <c r="L26" s="40"/>
      <c r="M26" s="49">
        <v>14465.29</v>
      </c>
      <c r="N26" s="40">
        <f t="shared" si="2"/>
        <v>14465.29</v>
      </c>
      <c r="O26" s="40">
        <f t="shared" si="0"/>
        <v>205694.97999999998</v>
      </c>
      <c r="P26" s="41">
        <f t="shared" si="3"/>
        <v>0</v>
      </c>
      <c r="Q26" s="42">
        <f t="shared" si="1"/>
        <v>0</v>
      </c>
    </row>
    <row r="27" spans="2:17" ht="12.75" customHeight="1" x14ac:dyDescent="0.2">
      <c r="B27" s="35" t="s">
        <v>56</v>
      </c>
      <c r="C27" s="36"/>
      <c r="D27" s="37"/>
      <c r="E27" s="38"/>
      <c r="F27" s="61"/>
      <c r="G27" s="39"/>
      <c r="H27" s="56"/>
      <c r="I27" s="57"/>
      <c r="J27" s="40"/>
      <c r="K27" s="57"/>
      <c r="L27" s="57"/>
      <c r="M27" s="58"/>
      <c r="N27" s="40">
        <f t="shared" si="2"/>
        <v>0</v>
      </c>
      <c r="O27" s="40">
        <f t="shared" si="0"/>
        <v>0</v>
      </c>
      <c r="P27" s="41"/>
      <c r="Q27" s="42"/>
    </row>
    <row r="28" spans="2:17" ht="51" x14ac:dyDescent="0.2">
      <c r="B28" s="43"/>
      <c r="C28" s="44"/>
      <c r="D28" s="45"/>
      <c r="E28" s="46" t="s">
        <v>57</v>
      </c>
      <c r="F28" s="47" t="s">
        <v>58</v>
      </c>
      <c r="G28" s="48">
        <v>50000401</v>
      </c>
      <c r="H28" s="40">
        <v>6087615.1200000001</v>
      </c>
      <c r="I28" s="40">
        <v>103513.05</v>
      </c>
      <c r="J28" s="40">
        <f>H28+I28</f>
        <v>6191128.1699999999</v>
      </c>
      <c r="K28" s="40"/>
      <c r="L28" s="40"/>
      <c r="M28" s="40">
        <v>936807.11</v>
      </c>
      <c r="N28" s="40">
        <f t="shared" si="2"/>
        <v>936807.11</v>
      </c>
      <c r="O28" s="40">
        <f t="shared" si="0"/>
        <v>5254321.0599999996</v>
      </c>
      <c r="P28" s="41">
        <f>L28/H28</f>
        <v>0</v>
      </c>
      <c r="Q28" s="42">
        <f>L28/J28</f>
        <v>0</v>
      </c>
    </row>
    <row r="29" spans="2:17" ht="51" x14ac:dyDescent="0.2">
      <c r="B29" s="43"/>
      <c r="C29" s="50"/>
      <c r="D29" s="51"/>
      <c r="E29" s="46" t="s">
        <v>59</v>
      </c>
      <c r="F29" s="47" t="s">
        <v>38</v>
      </c>
      <c r="G29" s="48">
        <v>50000401</v>
      </c>
      <c r="H29" s="40">
        <v>536678.93000000005</v>
      </c>
      <c r="I29" s="40">
        <v>31320</v>
      </c>
      <c r="J29" s="40">
        <f t="shared" ref="J29" si="5">H29+I29</f>
        <v>567998.93000000005</v>
      </c>
      <c r="K29" s="40">
        <v>0</v>
      </c>
      <c r="L29" s="40">
        <v>0</v>
      </c>
      <c r="M29" s="49">
        <v>126259.54</v>
      </c>
      <c r="N29" s="40">
        <f t="shared" si="2"/>
        <v>126259.54</v>
      </c>
      <c r="O29" s="40">
        <f t="shared" si="0"/>
        <v>441739.39000000007</v>
      </c>
      <c r="P29" s="41">
        <f t="shared" si="3"/>
        <v>0</v>
      </c>
      <c r="Q29" s="42">
        <f t="shared" si="1"/>
        <v>0</v>
      </c>
    </row>
    <row r="30" spans="2:17" ht="25.5" x14ac:dyDescent="0.2">
      <c r="B30" s="43"/>
      <c r="C30" s="50"/>
      <c r="D30" s="51"/>
      <c r="E30" s="46" t="s">
        <v>60</v>
      </c>
      <c r="F30" s="47" t="s">
        <v>61</v>
      </c>
      <c r="G30" s="48">
        <v>50000401</v>
      </c>
      <c r="H30" s="40">
        <v>1124289.33</v>
      </c>
      <c r="I30" s="62">
        <v>13817.76</v>
      </c>
      <c r="J30" s="40">
        <f>H30+I30</f>
        <v>1138107.0900000001</v>
      </c>
      <c r="K30" s="40">
        <v>0</v>
      </c>
      <c r="L30" s="62"/>
      <c r="M30" s="63">
        <v>92542.74</v>
      </c>
      <c r="N30" s="40">
        <f>M30-L30</f>
        <v>92542.74</v>
      </c>
      <c r="O30" s="40">
        <f t="shared" si="0"/>
        <v>1045564.3500000001</v>
      </c>
      <c r="P30" s="41">
        <f t="shared" si="3"/>
        <v>0</v>
      </c>
      <c r="Q30" s="42">
        <f t="shared" si="1"/>
        <v>0</v>
      </c>
    </row>
    <row r="31" spans="2:17" ht="25.5" x14ac:dyDescent="0.2">
      <c r="B31" s="43"/>
      <c r="C31" s="59"/>
      <c r="D31" s="60" t="s">
        <v>62</v>
      </c>
      <c r="E31" s="46" t="s">
        <v>63</v>
      </c>
      <c r="F31" s="47" t="s">
        <v>64</v>
      </c>
      <c r="G31" s="48">
        <v>50000601</v>
      </c>
      <c r="H31" s="40"/>
      <c r="I31" s="62">
        <v>4083460.79</v>
      </c>
      <c r="J31" s="40">
        <f>H31+I31</f>
        <v>4083460.79</v>
      </c>
      <c r="K31" s="62">
        <v>1777561.4</v>
      </c>
      <c r="L31" s="62"/>
      <c r="M31" s="63">
        <v>2033246.09</v>
      </c>
      <c r="N31" s="40">
        <v>255684.69</v>
      </c>
      <c r="O31" s="40">
        <f t="shared" si="0"/>
        <v>2050214.7</v>
      </c>
      <c r="P31" s="41"/>
      <c r="Q31" s="42"/>
    </row>
    <row r="32" spans="2:17" x14ac:dyDescent="0.2">
      <c r="B32" s="43"/>
      <c r="C32" s="59"/>
      <c r="D32" s="60"/>
      <c r="E32" s="46"/>
      <c r="F32" s="47"/>
      <c r="G32" s="48"/>
      <c r="H32" s="40"/>
      <c r="I32" s="62"/>
      <c r="J32" s="40">
        <f t="shared" ref="J32:J33" si="6">H32+I32</f>
        <v>0</v>
      </c>
      <c r="K32" s="62"/>
      <c r="L32" s="62"/>
      <c r="M32" s="63"/>
      <c r="N32" s="40">
        <f t="shared" si="2"/>
        <v>0</v>
      </c>
      <c r="O32" s="40">
        <f t="shared" si="0"/>
        <v>0</v>
      </c>
      <c r="P32" s="41"/>
      <c r="Q32" s="42"/>
    </row>
    <row r="33" spans="2:17" ht="25.5" x14ac:dyDescent="0.2">
      <c r="B33" s="43"/>
      <c r="C33" s="59"/>
      <c r="D33" s="60" t="s">
        <v>65</v>
      </c>
      <c r="E33" s="46" t="s">
        <v>66</v>
      </c>
      <c r="F33" s="47" t="s">
        <v>67</v>
      </c>
      <c r="G33" s="48">
        <v>50000701</v>
      </c>
      <c r="H33" s="40"/>
      <c r="I33" s="62">
        <v>3820487.16</v>
      </c>
      <c r="J33" s="40">
        <f t="shared" si="6"/>
        <v>3820487.16</v>
      </c>
      <c r="K33" s="62">
        <v>644291.80000000005</v>
      </c>
      <c r="L33" s="62"/>
      <c r="M33" s="63">
        <v>744593.83</v>
      </c>
      <c r="N33" s="40">
        <v>100302.03</v>
      </c>
      <c r="O33" s="40">
        <f>J33-M33</f>
        <v>3075893.33</v>
      </c>
      <c r="P33" s="41"/>
      <c r="Q33" s="42"/>
    </row>
    <row r="34" spans="2:17" x14ac:dyDescent="0.2">
      <c r="B34" s="43"/>
      <c r="C34" s="59"/>
      <c r="D34" s="60"/>
      <c r="E34" s="46"/>
      <c r="F34" s="47"/>
      <c r="G34" s="48"/>
      <c r="H34" s="40"/>
      <c r="I34" s="62"/>
      <c r="J34" s="40"/>
      <c r="K34" s="62"/>
      <c r="L34" s="62"/>
      <c r="M34" s="63"/>
      <c r="N34" s="40">
        <f t="shared" si="2"/>
        <v>0</v>
      </c>
      <c r="O34" s="40"/>
      <c r="P34" s="41"/>
      <c r="Q34" s="42"/>
    </row>
    <row r="35" spans="2:17" x14ac:dyDescent="0.2">
      <c r="B35" s="43"/>
      <c r="C35" s="59"/>
      <c r="D35" s="60"/>
      <c r="E35" s="46"/>
      <c r="F35" s="47"/>
      <c r="G35" s="48"/>
      <c r="H35" s="40"/>
      <c r="I35" s="62"/>
      <c r="J35" s="40"/>
      <c r="K35" s="62"/>
      <c r="L35" s="62"/>
      <c r="M35" s="63"/>
      <c r="N35" s="62"/>
      <c r="O35" s="40"/>
      <c r="P35" s="41"/>
      <c r="Q35" s="42"/>
    </row>
    <row r="36" spans="2:17" x14ac:dyDescent="0.2">
      <c r="B36" s="64"/>
      <c r="C36" s="65"/>
      <c r="D36" s="66"/>
      <c r="E36" s="67"/>
      <c r="F36" s="67"/>
      <c r="G36" s="68"/>
      <c r="H36" s="40"/>
      <c r="I36" s="40"/>
      <c r="J36" s="40"/>
      <c r="K36" s="40"/>
      <c r="L36" s="40"/>
      <c r="M36" s="49"/>
      <c r="N36" s="40"/>
      <c r="O36" s="40"/>
      <c r="P36" s="41"/>
      <c r="Q36" s="42"/>
    </row>
    <row r="37" spans="2:17" ht="12.75" customHeight="1" x14ac:dyDescent="0.2">
      <c r="B37" s="69"/>
      <c r="C37" s="70" t="s">
        <v>68</v>
      </c>
      <c r="D37" s="71"/>
      <c r="E37" s="72">
        <v>0</v>
      </c>
      <c r="F37" s="72">
        <v>0</v>
      </c>
      <c r="G37" s="72">
        <v>0</v>
      </c>
      <c r="H37" s="73">
        <f>SUM(H10:H36)</f>
        <v>25631277.68</v>
      </c>
      <c r="I37" s="73">
        <f>SUM(I10:I36)</f>
        <v>9910557.7899999991</v>
      </c>
      <c r="J37" s="73">
        <f>H37+I37</f>
        <v>35541835.469999999</v>
      </c>
      <c r="K37" s="73">
        <f t="shared" ref="K37:Q37" si="7">SUM(K10:K36)</f>
        <v>2805953.04</v>
      </c>
      <c r="L37" s="73">
        <f t="shared" si="7"/>
        <v>0</v>
      </c>
      <c r="M37" s="73">
        <f t="shared" si="7"/>
        <v>10142059.49</v>
      </c>
      <c r="N37" s="73">
        <f t="shared" si="7"/>
        <v>6426506.7800000012</v>
      </c>
      <c r="O37" s="73">
        <f t="shared" si="7"/>
        <v>25367775.980000004</v>
      </c>
      <c r="P37" s="73">
        <f t="shared" si="7"/>
        <v>0</v>
      </c>
      <c r="Q37" s="73">
        <f t="shared" si="7"/>
        <v>0</v>
      </c>
    </row>
    <row r="38" spans="2:17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x14ac:dyDescent="0.2">
      <c r="B39" s="74" t="s">
        <v>69</v>
      </c>
      <c r="G39" s="1"/>
      <c r="H39" s="1"/>
      <c r="I39" s="1"/>
      <c r="J39" s="1"/>
      <c r="K39" s="1"/>
      <c r="L39" s="1"/>
      <c r="M39" s="1"/>
      <c r="N39" s="1"/>
      <c r="O39" s="1"/>
    </row>
    <row r="41" spans="2:17" x14ac:dyDescent="0.2">
      <c r="J41" s="75"/>
      <c r="K41" s="75"/>
      <c r="L41" s="75"/>
      <c r="M41" s="75"/>
    </row>
    <row r="42" spans="2:17" x14ac:dyDescent="0.2">
      <c r="D42" s="76"/>
      <c r="J42" s="76"/>
      <c r="K42" s="76"/>
      <c r="L42" s="76"/>
      <c r="M42" s="76"/>
    </row>
    <row r="43" spans="2:17" x14ac:dyDescent="0.2">
      <c r="D43" s="77" t="s">
        <v>70</v>
      </c>
      <c r="H43" s="78" t="s">
        <v>71</v>
      </c>
      <c r="I43" s="78"/>
      <c r="J43" s="78"/>
      <c r="K43" s="78"/>
      <c r="L43" s="78"/>
      <c r="M43" s="78"/>
      <c r="N43" s="78"/>
      <c r="O43" s="78"/>
    </row>
    <row r="44" spans="2:17" x14ac:dyDescent="0.2">
      <c r="D44" s="77" t="s">
        <v>72</v>
      </c>
      <c r="H44" s="79" t="s">
        <v>73</v>
      </c>
      <c r="I44" s="79"/>
      <c r="J44" s="79"/>
      <c r="K44" s="79"/>
      <c r="L44" s="79"/>
      <c r="M44" s="79"/>
      <c r="N44" s="79"/>
      <c r="O44" s="79"/>
    </row>
  </sheetData>
  <mergeCells count="33">
    <mergeCell ref="C28:D28"/>
    <mergeCell ref="C29:D29"/>
    <mergeCell ref="C30:D30"/>
    <mergeCell ref="C37:D37"/>
    <mergeCell ref="H43:O43"/>
    <mergeCell ref="H44:O44"/>
    <mergeCell ref="B22:D22"/>
    <mergeCell ref="C23:D23"/>
    <mergeCell ref="C24:D24"/>
    <mergeCell ref="C25:D25"/>
    <mergeCell ref="C26:D26"/>
    <mergeCell ref="B27:D27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F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4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2018-05-08T19:52:23Z</dcterms:created>
  <dcterms:modified xsi:type="dcterms:W3CDTF">2018-05-08T19:53:28Z</dcterms:modified>
</cp:coreProperties>
</file>