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H53" i="1"/>
  <c r="G53" i="1"/>
  <c r="F53" i="1"/>
  <c r="E53" i="1"/>
  <c r="D53" i="1"/>
  <c r="I46" i="1"/>
  <c r="H46" i="1"/>
  <c r="G46" i="1"/>
  <c r="F46" i="1"/>
  <c r="E46" i="1"/>
  <c r="D46" i="1"/>
  <c r="I44" i="1"/>
  <c r="H44" i="1"/>
  <c r="G44" i="1"/>
  <c r="F44" i="1"/>
  <c r="E44" i="1"/>
  <c r="D44" i="1"/>
  <c r="I42" i="1"/>
  <c r="H42" i="1"/>
  <c r="G42" i="1"/>
  <c r="F42" i="1"/>
  <c r="E42" i="1"/>
  <c r="D42" i="1"/>
  <c r="I36" i="1"/>
  <c r="H36" i="1"/>
  <c r="G36" i="1"/>
  <c r="F36" i="1"/>
  <c r="E36" i="1"/>
  <c r="D36" i="1"/>
  <c r="I34" i="1"/>
  <c r="H34" i="1"/>
  <c r="G34" i="1"/>
  <c r="F34" i="1"/>
  <c r="E34" i="1"/>
  <c r="D34" i="1"/>
  <c r="I24" i="1"/>
  <c r="H24" i="1"/>
  <c r="G24" i="1"/>
  <c r="F24" i="1"/>
  <c r="E24" i="1"/>
  <c r="D24" i="1"/>
  <c r="I15" i="1"/>
  <c r="H15" i="1"/>
  <c r="H47" i="1" s="1"/>
  <c r="G15" i="1"/>
  <c r="G47" i="1" s="1"/>
  <c r="F15" i="1"/>
  <c r="F47" i="1" s="1"/>
  <c r="I47" i="1" s="1"/>
  <c r="E15" i="1"/>
  <c r="E47" i="1" s="1"/>
  <c r="D15" i="1"/>
  <c r="D47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<sst xmlns="http://schemas.openxmlformats.org/spreadsheetml/2006/main" count="58" uniqueCount="58">
  <si>
    <t>ESTADO ANALÍTICO DEL EJERCICIO DEL PRESUPUESTO DE EGRESOS</t>
  </si>
  <si>
    <t>CLASIFICACIÓN POR OBJETO DEL GASTO (CAPÍTULO Y CONCEPTO)</t>
  </si>
  <si>
    <t>DEL 1 DE ENERO AL AL 31 DICIEMBRE DEL 2018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</si>
  <si>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</si>
  <si>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</si>
  <si>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</si>
  <si>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</si>
  <si>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</si>
  <si>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</si>
  <si>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</si>
  <si>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</si>
  <si>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</si>
  <si>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</si>
  <si>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</si>
  <si>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</si>
  <si>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1100 REMUNERACIONES AL PERSONAL DE CARÁCTER PERMANENTE</t>
  </si>
  <si>
    <t>1200 REMUNERACIONES AL PERSONAL DE CARÁCTER TRANSITORIO</t>
  </si>
  <si>
    <t>1300 REMUNERACIONES ADICIONALES Y ESPECIALES</t>
  </si>
  <si>
    <t>1400 SEGURIDAD SOCIAL</t>
  </si>
  <si>
    <t>1500 OTRAS PRESTACIONES SOCIALES Y ECONÓMICAS</t>
  </si>
  <si>
    <t>1000 SERVICIOS PERSONALES</t>
  </si>
  <si>
    <t>2100 MATERIALES DE ADMINISTRACIÓN, EMISIÓN DE DOCUMENTO</t>
  </si>
  <si>
    <t>2200 ALIMENTOS Y UTENSILIOS</t>
  </si>
  <si>
    <t>2300 MATERIAS PRIMAS Y MATERIALES DE PRODUCCIÓN Y COMER</t>
  </si>
  <si>
    <t>2400 MATERIALES Y ARTÍCULOS DE CONSTRUCCIÓN Y REPARACIÓ</t>
  </si>
  <si>
    <t>2500 PRODUCTOS QUÍMICOS, FARMACEÚTICOS Y DE LABORATORIO</t>
  </si>
  <si>
    <t>2600 COMBUSTIBLES, LUBRICANTES Y ADITIVOS</t>
  </si>
  <si>
    <t>2700 VESTURIO, BLANCOS Y PRENDAS E PROTECCIÓN Y ARTÍCUL</t>
  </si>
  <si>
    <t>2900 HERRAMIENTAS, REFACCIONES Y ACCESORIOS MENORES</t>
  </si>
  <si>
    <t>2000 MATERIALES Y SUMINISTROS</t>
  </si>
  <si>
    <t>3100 SERVICIOS BÁSICOS</t>
  </si>
  <si>
    <t>3200 SERVICIOS DE ARRENDAMIENTO</t>
  </si>
  <si>
    <t>3300 SERVICIOS, PROFESIONALES, CIENTÍFICOS, TÉCNICOS Y</t>
  </si>
  <si>
    <t>3400 SERVICIOS FINANCIEROS, BANCARIOS Y COMERCIALES</t>
  </si>
  <si>
    <t>3500 SERVICIOS DE INSTALACIÓN, REPARACIÓN, MANTENIMIENT</t>
  </si>
  <si>
    <t>3600 SERVICIOS DE COMUNICACIÓN SOCIAL Y PUBLICIDAD</t>
  </si>
  <si>
    <t>3700 SERVICIOS DE TRASLADO Y VIÁTICOS</t>
  </si>
  <si>
    <t>3800 SERVICIOS OFICIALES</t>
  </si>
  <si>
    <t>3900 OTROS SERVICIOS GENERALES</t>
  </si>
  <si>
    <t>3000 SERVICIOS GENERALES</t>
  </si>
  <si>
    <t>4400 AYUDAS SOCIALES</t>
  </si>
  <si>
    <t>4000 TRANSFERENCIAS, ASIGNACIONES, SUBSIDIOS Y OTRAS AY</t>
  </si>
  <si>
    <t>5100 MOBILIARIO Y EQUIPO DE ADMINISTRACIÓN</t>
  </si>
  <si>
    <t>5200 MOBILIARIO Y EQUIPO EDUCACIONAL Y RECREATIVO</t>
  </si>
  <si>
    <t>5300 EQUIPO E INSTRUMENTAL MÉDICO Y DE LABOR</t>
  </si>
  <si>
    <t>5400 VEHÍCULOS Y EQUIPO DE TRANSPORTE</t>
  </si>
  <si>
    <t>5600 MAQUINARIA, OTROS EQUIPOS Y HERRAMIENTAS</t>
  </si>
  <si>
    <t>5000 BIENES MUEBLES, INMUEBLES E INTANGIBLES</t>
  </si>
  <si>
    <t>6200 OBRA PÚBLICA EN BIENES PROPIOS</t>
  </si>
  <si>
    <t>6000 INVERSIÓN PÚBLICA</t>
  </si>
  <si>
    <t>7900 PROVISIONES PARA CONTINGENCIAS Y OTRAS EROGACIONES</t>
  </si>
  <si>
    <t>7000 INVERSIONES FINANCIERAS Y OTRAS PROVISIONES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</si>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</sst>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Font="1" applyFill="1"/>
    <xf numFmtId="0" fontId="4" fillId="3" borderId="0" xfId="0" applyFont="1" applyFill="1" applyBorder="1" applyAlignment="1">
      <alignment horizontal="center"/>
    </xf>
    <xf numFmtId="0" fontId="3" fillId="0" borderId="0" xfId="0" applyFont="1"/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2" borderId="3" xfId="0" applyFont="1" applyFill="1" applyBorder="1"/>
    <xf numFmtId="0" fontId="0" fillId="2" borderId="0" xfId="0" applyFont="1" applyFill="1"/>
    <xf numFmtId="4" fontId="0" fillId="0" borderId="3" xfId="0" applyNumberFormat="1" applyBorder="1"/>
    <xf numFmtId="0" fontId="0" fillId="2" borderId="4" xfId="0" applyFont="1" applyFill="1" applyBorder="1"/>
    <xf numFmtId="4" fontId="0" fillId="0" borderId="4" xfId="0" applyNumberFormat="1" applyBorder="1"/>
    <xf numFmtId="0" fontId="2" fillId="2" borderId="4" xfId="0" applyFont="1" applyFill="1" applyBorder="1"/>
    <xf numFmtId="0" fontId="2" fillId="2" borderId="0" xfId="0" applyFont="1" applyFill="1"/>
    <xf numFmtId="4" fontId="2" fillId="0" borderId="4" xfId="0" applyNumberFormat="1" applyFont="1" applyBorder="1"/>
    <xf numFmtId="4" fontId="0" fillId="0" borderId="0" xfId="0" applyNumberFormat="1"/>
    <xf numFmtId="0" fontId="0" fillId="0" borderId="4" xfId="0" applyBorder="1"/>
    <xf numFmtId="4" fontId="5" fillId="0" borderId="4" xfId="0" applyNumberFormat="1" applyFont="1" applyBorder="1"/>
    <xf numFmtId="0" fontId="0" fillId="0" borderId="4" xfId="0" applyFill="1" applyBorder="1"/>
    <xf numFmtId="4" fontId="0" fillId="0" borderId="4" xfId="0" applyNumberFormat="1" applyFont="1" applyBorder="1"/>
    <xf numFmtId="4" fontId="0" fillId="0" borderId="0" xfId="0" applyNumberFormat="1" applyFont="1" applyBorder="1"/>
    <xf numFmtId="0" fontId="6" fillId="2" borderId="0" xfId="0" applyFont="1" applyFill="1"/>
    <xf numFmtId="0" fontId="6" fillId="0" borderId="0" xfId="0" applyFont="1"/>
    <xf numFmtId="4" fontId="2" fillId="0" borderId="5" xfId="0" applyNumberFormat="1" applyFont="1" applyBorder="1"/>
    <xf numFmtId="0" fontId="6" fillId="2" borderId="6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center" wrapText="1"/>
    </xf>
    <xf numFmtId="43" fontId="6" fillId="2" borderId="2" xfId="1" applyFont="1" applyFill="1" applyBorder="1" applyAlignment="1">
      <alignment vertical="center" wrapText="1"/>
    </xf>
    <xf numFmtId="0" fontId="7" fillId="2" borderId="0" xfId="0" applyFont="1" applyFill="1"/>
    <xf numFmtId="0" fontId="8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1109382</xdr:colOff>
      <xdr:row>54</xdr:row>
      <xdr:rowOff>33617</xdr:rowOff>
    </xdr:from>
    <xdr:to>
      <xdr:col>8</xdr:col>
      <xdr:colOff>324971</xdr:colOff>
      <xdr:row>58</xdr:row>
      <xdr:rowOff>46313</xdr:rowOff>
    </xdr:to>
    <xdr:sp macro="" textlink="">
      <xdr:nvSpPr>
        <xdr:cNvPr id="2" name="9 CuadroTexto"/>
        <xdr:cNvSpPr txBox="1"/>
      </xdr:nvSpPr>
      <xdr:spPr>
        <a:xfrm>
          <a:off x="6624357" y="9777692"/>
          <a:ext cx="4073339" cy="660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974911</xdr:colOff>
      <xdr:row>54</xdr:row>
      <xdr:rowOff>44823</xdr:rowOff>
    </xdr:from>
    <xdr:to>
      <xdr:col>2</xdr:col>
      <xdr:colOff>2723029</xdr:colOff>
      <xdr:row>58</xdr:row>
      <xdr:rowOff>28944</xdr:rowOff>
    </xdr:to>
    <xdr:sp macro="" textlink="">
      <xdr:nvSpPr>
        <xdr:cNvPr id="3" name="6 CuadroTexto"/>
        <xdr:cNvSpPr txBox="1"/>
      </xdr:nvSpPr>
      <xdr:spPr>
        <a:xfrm>
          <a:off x="1441636" y="9788898"/>
          <a:ext cx="1748118" cy="631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esktop/2018%20anna/RESPALDO%2013-08-2018/Files/Drive/EST.%20FIN%20TRIMESTRALES/2018/4to%20anaul/FormatosFrosPptales2018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SP"/>
      <sheetName val="CAdmonGral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6"/>
  <sheetViews>
    <sheetView showGridLines="0" tabSelected="1" topLeftCell="A34" zoomScaleNormal="100" workbookViewId="0">
      <selection activeCell="C50" sqref="C50"/>
    </sheetView>
  </sheetViews>
  <sheetFormatPr baseColWidth="10" defaultColWidth="11.42578125" defaultRowHeight="12.75" x14ac:dyDescent="0.2"/>
  <cols>
    <col min="1" max="1" width="2.42578125" style="1" customWidth="1"/>
    <col min="2" max="2" width="4.5703125" style="3" customWidth="1"/>
    <col min="3" max="3" width="57.28515625" style="3" customWidth="1"/>
    <col min="4" max="5" width="18.42578125" style="3" customWidth="1"/>
    <col min="6" max="6" width="17.85546875" style="3" customWidth="1"/>
    <col min="7" max="8" width="18.28515625" style="3" bestFit="1" customWidth="1"/>
    <col min="9" max="9" width="22.42578125" style="3" customWidth="1"/>
    <col min="10" max="10" width="3.7109375" style="1" customWidth="1"/>
    <col min="11" max="16384" width="11.42578125" style="3"/>
  </cols>
  <sheetData>
    <row r="1" spans="2:9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2:9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</row>
    <row r="3" spans="2:9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2:9" s="1" customFormat="1" ht="6.75" customHeight="1" x14ac:dyDescent="0.2"/>
    <row r="5" spans="2:9" s="1" customFormat="1" ht="18" customHeight="1" x14ac:dyDescent="0.2">
      <c r="C5" s="4" t="s">
        <v>3</v>
      </c>
      <c r="D5" s="5"/>
      <c r="E5" s="5"/>
      <c r="F5" s="6" t="s">
        <v>4</v>
      </c>
      <c r="G5" s="7"/>
      <c r="H5" s="7"/>
    </row>
    <row r="6" spans="2:9" s="1" customFormat="1" ht="6.75" customHeight="1" x14ac:dyDescent="0.2"/>
    <row r="7" spans="2:9" x14ac:dyDescent="0.2">
      <c r="B7" s="8" t="s">
        <v>5</v>
      </c>
      <c r="C7" s="8"/>
      <c r="D7" s="9" t="s">
        <v>6</v>
      </c>
      <c r="E7" s="9"/>
      <c r="F7" s="9"/>
      <c r="G7" s="9"/>
      <c r="H7" s="9"/>
      <c r="I7" s="9" t="s">
        <v>7</v>
      </c>
    </row>
    <row r="8" spans="2:9" ht="25.5" x14ac:dyDescent="0.2">
      <c r="B8" s="8"/>
      <c r="C8" s="8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9"/>
    </row>
    <row r="9" spans="2:9" ht="11.25" customHeight="1" x14ac:dyDescent="0.2">
      <c r="B9" s="8"/>
      <c r="C9" s="8"/>
      <c r="D9" s="10">
        <v>1</v>
      </c>
      <c r="E9" s="10">
        <v>2</v>
      </c>
      <c r="F9" s="10" t="s">
        <v>13</v>
      </c>
      <c r="G9" s="10">
        <v>5</v>
      </c>
      <c r="H9" s="10">
        <v>7</v>
      </c>
      <c r="I9" s="10" t="s">
        <v>14</v>
      </c>
    </row>
    <row r="10" spans="2:9" ht="12.75" customHeight="1" x14ac:dyDescent="0.25">
      <c r="B10" s="11"/>
      <c r="C10" s="12" t="s">
        <v>15</v>
      </c>
      <c r="D10" s="13">
        <v>7137727.7999999998</v>
      </c>
      <c r="E10">
        <v>9645027.1099999994</v>
      </c>
      <c r="F10" s="13">
        <v>16782754.91</v>
      </c>
      <c r="G10" s="13">
        <v>16782754.91</v>
      </c>
      <c r="H10" s="13">
        <v>16780232.829999998</v>
      </c>
      <c r="I10" s="13">
        <v>0</v>
      </c>
    </row>
    <row r="11" spans="2:9" ht="15" x14ac:dyDescent="0.25">
      <c r="B11" s="14"/>
      <c r="C11" s="12" t="s">
        <v>16</v>
      </c>
      <c r="D11" s="15">
        <v>2238412.5</v>
      </c>
      <c r="E11">
        <v>2885765.67</v>
      </c>
      <c r="F11" s="15">
        <v>5124178.17</v>
      </c>
      <c r="G11" s="15">
        <v>5124178.17</v>
      </c>
      <c r="H11" s="15">
        <v>5114067.72</v>
      </c>
      <c r="I11" s="15">
        <v>0</v>
      </c>
    </row>
    <row r="12" spans="2:9" ht="15" x14ac:dyDescent="0.25">
      <c r="B12" s="14"/>
      <c r="C12" s="12" t="s">
        <v>17</v>
      </c>
      <c r="D12" s="15">
        <v>1581394.24</v>
      </c>
      <c r="E12">
        <v>2189207.2799999998</v>
      </c>
      <c r="F12" s="15">
        <v>3770601.52</v>
      </c>
      <c r="G12" s="15">
        <v>3770601.52</v>
      </c>
      <c r="H12" s="15">
        <v>3691170</v>
      </c>
      <c r="I12" s="15">
        <v>0</v>
      </c>
    </row>
    <row r="13" spans="2:9" ht="15" x14ac:dyDescent="0.25">
      <c r="B13" s="14"/>
      <c r="C13" s="12" t="s">
        <v>18</v>
      </c>
      <c r="D13" s="15">
        <v>1934188.06</v>
      </c>
      <c r="E13">
        <v>1937495.22</v>
      </c>
      <c r="F13" s="15">
        <v>3871683.28</v>
      </c>
      <c r="G13" s="15">
        <v>3871683.28</v>
      </c>
      <c r="H13" s="15">
        <v>3871456.74</v>
      </c>
      <c r="I13" s="15">
        <v>0</v>
      </c>
    </row>
    <row r="14" spans="2:9" ht="12.75" customHeight="1" x14ac:dyDescent="0.25">
      <c r="B14" s="14"/>
      <c r="C14" s="12" t="s">
        <v>19</v>
      </c>
      <c r="D14" s="15">
        <v>574794.4</v>
      </c>
      <c r="E14">
        <v>533202.49</v>
      </c>
      <c r="F14" s="15">
        <v>1107996.8899999999</v>
      </c>
      <c r="G14" s="15">
        <v>1107996.8899999999</v>
      </c>
      <c r="H14" s="15">
        <v>1107594.76</v>
      </c>
      <c r="I14" s="15">
        <v>0</v>
      </c>
    </row>
    <row r="15" spans="2:9" ht="15" x14ac:dyDescent="0.25">
      <c r="B15" s="16"/>
      <c r="C15" s="17" t="s">
        <v>20</v>
      </c>
      <c r="D15" s="18">
        <f>SUM(D10:D14)</f>
        <v>13466517.000000002</v>
      </c>
      <c r="E15" s="18">
        <f t="shared" ref="E15:I15" si="0">SUM(E10:E14)</f>
        <v>17190697.77</v>
      </c>
      <c r="F15" s="18">
        <f t="shared" si="0"/>
        <v>30657214.77</v>
      </c>
      <c r="G15" s="18">
        <f t="shared" si="0"/>
        <v>30657214.77</v>
      </c>
      <c r="H15" s="18">
        <f t="shared" si="0"/>
        <v>30564522.050000001</v>
      </c>
      <c r="I15" s="18">
        <f t="shared" si="0"/>
        <v>0</v>
      </c>
    </row>
    <row r="16" spans="2:9" ht="15" x14ac:dyDescent="0.25">
      <c r="B16" s="14"/>
      <c r="C16" s="12" t="s">
        <v>21</v>
      </c>
      <c r="D16" s="15">
        <v>512043.92</v>
      </c>
      <c r="E16" s="19">
        <v>389909.58</v>
      </c>
      <c r="F16" s="15">
        <v>901953.5</v>
      </c>
      <c r="G16" s="15">
        <v>642180.59</v>
      </c>
      <c r="H16" s="15">
        <v>642180.59</v>
      </c>
      <c r="I16" s="15">
        <v>259772.91</v>
      </c>
    </row>
    <row r="17" spans="2:9" ht="15" x14ac:dyDescent="0.25">
      <c r="B17" s="14"/>
      <c r="C17" s="12" t="s">
        <v>22</v>
      </c>
      <c r="D17" s="15">
        <v>594300</v>
      </c>
      <c r="E17">
        <v>649313.18000000005</v>
      </c>
      <c r="F17" s="15">
        <v>1243613.18</v>
      </c>
      <c r="G17" s="15">
        <v>692053.38</v>
      </c>
      <c r="H17" s="15">
        <v>692053.38</v>
      </c>
      <c r="I17" s="15">
        <v>551559.80000000005</v>
      </c>
    </row>
    <row r="18" spans="2:9" ht="15" x14ac:dyDescent="0.25">
      <c r="B18" s="14"/>
      <c r="C18" s="12" t="s">
        <v>23</v>
      </c>
      <c r="D18" s="15">
        <v>89000</v>
      </c>
      <c r="E18">
        <v>-59832.36</v>
      </c>
      <c r="F18" s="15">
        <v>29167.64</v>
      </c>
      <c r="G18" s="20">
        <v>21561.040000000001</v>
      </c>
      <c r="H18" s="20">
        <v>21561.040000000001</v>
      </c>
      <c r="I18" s="15">
        <v>7606.6</v>
      </c>
    </row>
    <row r="19" spans="2:9" ht="15" x14ac:dyDescent="0.25">
      <c r="B19" s="14"/>
      <c r="C19" s="12" t="s">
        <v>24</v>
      </c>
      <c r="D19" s="15">
        <v>357040</v>
      </c>
      <c r="E19" s="19">
        <v>300188.33</v>
      </c>
      <c r="F19" s="15">
        <v>657228.32999999996</v>
      </c>
      <c r="G19" s="15">
        <v>520763.91</v>
      </c>
      <c r="H19" s="15">
        <v>520763.91</v>
      </c>
      <c r="I19" s="15">
        <v>136464.42000000001</v>
      </c>
    </row>
    <row r="20" spans="2:9" ht="15" x14ac:dyDescent="0.25">
      <c r="B20" s="14"/>
      <c r="C20" s="12" t="s">
        <v>25</v>
      </c>
      <c r="D20" s="15">
        <v>100000</v>
      </c>
      <c r="E20" s="19">
        <v>276061.71999999997</v>
      </c>
      <c r="F20" s="15">
        <v>376061.72</v>
      </c>
      <c r="G20" s="15">
        <v>223713.17</v>
      </c>
      <c r="H20" s="15">
        <v>223043.17</v>
      </c>
      <c r="I20" s="15">
        <v>152348.54999999999</v>
      </c>
    </row>
    <row r="21" spans="2:9" ht="15" x14ac:dyDescent="0.25">
      <c r="B21" s="14"/>
      <c r="C21" s="12" t="s">
        <v>26</v>
      </c>
      <c r="D21" s="15">
        <v>242000</v>
      </c>
      <c r="E21">
        <v>252635.41</v>
      </c>
      <c r="F21" s="15">
        <v>494635.41</v>
      </c>
      <c r="G21" s="20">
        <v>493616.41</v>
      </c>
      <c r="H21" s="20">
        <v>493616.41</v>
      </c>
      <c r="I21" s="15">
        <v>1019</v>
      </c>
    </row>
    <row r="22" spans="2:9" ht="15" x14ac:dyDescent="0.25">
      <c r="B22" s="14"/>
      <c r="C22" s="12" t="s">
        <v>27</v>
      </c>
      <c r="D22" s="15">
        <v>545000</v>
      </c>
      <c r="E22" s="19">
        <v>54311.81</v>
      </c>
      <c r="F22" s="15">
        <v>599311.81000000006</v>
      </c>
      <c r="G22" s="15">
        <v>409627.55</v>
      </c>
      <c r="H22" s="15">
        <v>409627.55</v>
      </c>
      <c r="I22" s="15">
        <v>189684.26</v>
      </c>
    </row>
    <row r="23" spans="2:9" ht="15" x14ac:dyDescent="0.25">
      <c r="B23" s="14"/>
      <c r="C23" s="12" t="s">
        <v>28</v>
      </c>
      <c r="D23" s="15">
        <v>180600</v>
      </c>
      <c r="E23" s="19">
        <v>353194.43</v>
      </c>
      <c r="F23" s="15">
        <v>533794.43000000005</v>
      </c>
      <c r="G23" s="15">
        <v>407188.58</v>
      </c>
      <c r="H23" s="15">
        <v>380564.3</v>
      </c>
      <c r="I23" s="15">
        <v>126605.85</v>
      </c>
    </row>
    <row r="24" spans="2:9" ht="15" x14ac:dyDescent="0.25">
      <c r="B24" s="16"/>
      <c r="C24" s="17" t="s">
        <v>29</v>
      </c>
      <c r="D24" s="21">
        <f>SUM(D16:D23)</f>
        <v>2619983.92</v>
      </c>
      <c r="E24" s="21">
        <f t="shared" ref="E24:I24" si="1">SUM(E16:E23)</f>
        <v>2215782.1</v>
      </c>
      <c r="F24" s="21">
        <f t="shared" si="1"/>
        <v>4835766.0199999996</v>
      </c>
      <c r="G24" s="21">
        <f t="shared" si="1"/>
        <v>3410704.63</v>
      </c>
      <c r="H24" s="21">
        <f t="shared" si="1"/>
        <v>3383410.3499999996</v>
      </c>
      <c r="I24" s="21">
        <f t="shared" si="1"/>
        <v>1425061.3900000001</v>
      </c>
    </row>
    <row r="25" spans="2:9" ht="15" x14ac:dyDescent="0.25">
      <c r="B25" s="14"/>
      <c r="C25" s="12" t="s">
        <v>30</v>
      </c>
      <c r="D25" s="15">
        <v>558526.62</v>
      </c>
      <c r="E25">
        <v>372773.78</v>
      </c>
      <c r="F25" s="15">
        <v>931300.4</v>
      </c>
      <c r="G25" s="15">
        <v>931300.4</v>
      </c>
      <c r="H25" s="15">
        <v>931300.4</v>
      </c>
      <c r="I25" s="15">
        <v>0</v>
      </c>
    </row>
    <row r="26" spans="2:9" ht="15" x14ac:dyDescent="0.25">
      <c r="B26" s="14"/>
      <c r="C26" s="12" t="s">
        <v>31</v>
      </c>
      <c r="D26" s="15">
        <v>494400</v>
      </c>
      <c r="E26" s="19">
        <v>612538.14</v>
      </c>
      <c r="F26" s="15">
        <v>1106938.1399999999</v>
      </c>
      <c r="G26" s="15">
        <v>1100883.5</v>
      </c>
      <c r="H26" s="15">
        <v>1100883.5</v>
      </c>
      <c r="I26" s="15">
        <v>6054.64</v>
      </c>
    </row>
    <row r="27" spans="2:9" ht="15" x14ac:dyDescent="0.25">
      <c r="B27" s="14"/>
      <c r="C27" s="12" t="s">
        <v>32</v>
      </c>
      <c r="D27" s="15">
        <v>1837133.12</v>
      </c>
      <c r="E27" s="19">
        <v>3274906.18</v>
      </c>
      <c r="F27" s="15">
        <v>5112039.3</v>
      </c>
      <c r="G27" s="15">
        <v>4601552.18</v>
      </c>
      <c r="H27" s="15">
        <v>4601552.18</v>
      </c>
      <c r="I27" s="15">
        <v>510487.12</v>
      </c>
    </row>
    <row r="28" spans="2:9" ht="12.75" customHeight="1" x14ac:dyDescent="0.25">
      <c r="B28" s="14"/>
      <c r="C28" s="12" t="s">
        <v>33</v>
      </c>
      <c r="D28" s="15">
        <v>41800</v>
      </c>
      <c r="E28">
        <v>165102.24</v>
      </c>
      <c r="F28" s="15">
        <v>206902.24</v>
      </c>
      <c r="G28" s="15">
        <v>206902.24</v>
      </c>
      <c r="H28" s="15">
        <v>206902.24</v>
      </c>
      <c r="I28" s="15">
        <v>0</v>
      </c>
    </row>
    <row r="29" spans="2:9" ht="15" x14ac:dyDescent="0.25">
      <c r="B29" s="14"/>
      <c r="C29" s="12" t="s">
        <v>34</v>
      </c>
      <c r="D29" s="15">
        <v>902642.44</v>
      </c>
      <c r="E29" s="19">
        <v>4585428.7699999996</v>
      </c>
      <c r="F29" s="15">
        <v>5488071.21</v>
      </c>
      <c r="G29" s="15">
        <v>2880541.31</v>
      </c>
      <c r="H29" s="15">
        <v>2880541.31</v>
      </c>
      <c r="I29" s="15">
        <v>2607529.9</v>
      </c>
    </row>
    <row r="30" spans="2:9" ht="15" x14ac:dyDescent="0.25">
      <c r="B30" s="14"/>
      <c r="C30" s="12" t="s">
        <v>35</v>
      </c>
      <c r="D30" s="15">
        <v>374800</v>
      </c>
      <c r="E30">
        <v>-129791.82</v>
      </c>
      <c r="F30" s="15">
        <v>245008.18</v>
      </c>
      <c r="G30" s="20">
        <v>245008.18</v>
      </c>
      <c r="H30" s="20">
        <v>245008.18</v>
      </c>
      <c r="I30" s="15">
        <v>0</v>
      </c>
    </row>
    <row r="31" spans="2:9" ht="15" x14ac:dyDescent="0.25">
      <c r="B31" s="14"/>
      <c r="C31" s="12" t="s">
        <v>36</v>
      </c>
      <c r="D31" s="15">
        <v>250955.16</v>
      </c>
      <c r="E31">
        <v>118493.48</v>
      </c>
      <c r="F31" s="15">
        <v>369448.64</v>
      </c>
      <c r="G31" s="15">
        <v>369448.64</v>
      </c>
      <c r="H31" s="15">
        <v>369448.64</v>
      </c>
      <c r="I31" s="15">
        <v>0</v>
      </c>
    </row>
    <row r="32" spans="2:9" ht="15" x14ac:dyDescent="0.25">
      <c r="B32" s="14"/>
      <c r="C32" s="12" t="s">
        <v>37</v>
      </c>
      <c r="D32" s="15">
        <v>246400</v>
      </c>
      <c r="E32">
        <v>420813.58</v>
      </c>
      <c r="F32" s="15">
        <v>667213.57999999996</v>
      </c>
      <c r="G32" s="15">
        <v>454929.26</v>
      </c>
      <c r="H32" s="15">
        <v>454929.26</v>
      </c>
      <c r="I32" s="15">
        <v>212284.32</v>
      </c>
    </row>
    <row r="33" spans="1:10" ht="15" x14ac:dyDescent="0.25">
      <c r="B33" s="14"/>
      <c r="C33" s="12" t="s">
        <v>38</v>
      </c>
      <c r="D33" s="15">
        <v>1454247.74</v>
      </c>
      <c r="E33">
        <v>-341947.6</v>
      </c>
      <c r="F33" s="15">
        <v>1112300.1399999999</v>
      </c>
      <c r="G33" s="15">
        <v>1112300.1399999999</v>
      </c>
      <c r="H33" s="15">
        <v>1111539.22</v>
      </c>
      <c r="I33" s="15">
        <v>0</v>
      </c>
    </row>
    <row r="34" spans="1:10" ht="15" x14ac:dyDescent="0.25">
      <c r="B34" s="16"/>
      <c r="C34" s="17" t="s">
        <v>39</v>
      </c>
      <c r="D34" s="18">
        <f>SUM(D25:D33)</f>
        <v>6160905.0800000001</v>
      </c>
      <c r="E34" s="18">
        <f t="shared" ref="E34:I34" si="2">SUM(E25:E33)</f>
        <v>9078316.75</v>
      </c>
      <c r="F34" s="18">
        <f t="shared" si="2"/>
        <v>15239221.83</v>
      </c>
      <c r="G34" s="18">
        <f t="shared" si="2"/>
        <v>11902865.850000001</v>
      </c>
      <c r="H34" s="18">
        <f t="shared" si="2"/>
        <v>11902104.930000002</v>
      </c>
      <c r="I34" s="18">
        <f t="shared" si="2"/>
        <v>3336355.98</v>
      </c>
    </row>
    <row r="35" spans="1:10" ht="15" x14ac:dyDescent="0.25">
      <c r="B35" s="14"/>
      <c r="C35" s="12" t="s">
        <v>40</v>
      </c>
      <c r="D35" s="15">
        <v>405000</v>
      </c>
      <c r="E35">
        <v>-20785.57</v>
      </c>
      <c r="F35" s="15">
        <v>384214.43</v>
      </c>
      <c r="G35" s="15">
        <v>384214.43</v>
      </c>
      <c r="H35" s="15">
        <v>384214.43</v>
      </c>
      <c r="I35" s="15">
        <v>0</v>
      </c>
    </row>
    <row r="36" spans="1:10" ht="15" x14ac:dyDescent="0.25">
      <c r="B36" s="16"/>
      <c r="C36" s="17" t="s">
        <v>41</v>
      </c>
      <c r="D36" s="18">
        <f>D35</f>
        <v>405000</v>
      </c>
      <c r="E36" s="18">
        <f t="shared" ref="E36:I36" si="3">E35</f>
        <v>-20785.57</v>
      </c>
      <c r="F36" s="18">
        <f t="shared" si="3"/>
        <v>384214.43</v>
      </c>
      <c r="G36" s="18">
        <f t="shared" si="3"/>
        <v>384214.43</v>
      </c>
      <c r="H36" s="18">
        <f t="shared" si="3"/>
        <v>384214.43</v>
      </c>
      <c r="I36" s="18">
        <f t="shared" si="3"/>
        <v>0</v>
      </c>
    </row>
    <row r="37" spans="1:10" ht="15" x14ac:dyDescent="0.25">
      <c r="B37" s="14"/>
      <c r="C37" s="12" t="s">
        <v>42</v>
      </c>
      <c r="D37" s="15">
        <v>965000</v>
      </c>
      <c r="E37" s="19">
        <v>-22385.54</v>
      </c>
      <c r="F37" s="15">
        <v>942614.46</v>
      </c>
      <c r="G37" s="20">
        <v>774764.27</v>
      </c>
      <c r="H37" s="20">
        <v>655516.27</v>
      </c>
      <c r="I37" s="15">
        <v>167850.19</v>
      </c>
    </row>
    <row r="38" spans="1:10" ht="15" x14ac:dyDescent="0.25">
      <c r="B38" s="14"/>
      <c r="C38" s="12" t="s">
        <v>43</v>
      </c>
      <c r="D38" s="15">
        <v>60000</v>
      </c>
      <c r="E38" s="19">
        <v>1287743.1599999999</v>
      </c>
      <c r="F38" s="15">
        <v>1347743.16</v>
      </c>
      <c r="G38" s="20">
        <v>1345109.96</v>
      </c>
      <c r="H38" s="20">
        <v>1345109.96</v>
      </c>
      <c r="I38" s="15">
        <v>2633.2</v>
      </c>
    </row>
    <row r="39" spans="1:10" ht="15" x14ac:dyDescent="0.25">
      <c r="B39" s="14"/>
      <c r="C39" s="12" t="s">
        <v>44</v>
      </c>
      <c r="D39" s="15">
        <v>0</v>
      </c>
      <c r="E39" s="19">
        <v>251787.21</v>
      </c>
      <c r="F39" s="15">
        <v>251787.21</v>
      </c>
      <c r="G39" s="20">
        <v>245384.71</v>
      </c>
      <c r="H39" s="20">
        <v>245384.71</v>
      </c>
      <c r="I39" s="15">
        <v>6402.5</v>
      </c>
    </row>
    <row r="40" spans="1:10" ht="15" x14ac:dyDescent="0.25">
      <c r="B40" s="14"/>
      <c r="C40" s="12" t="s">
        <v>45</v>
      </c>
      <c r="D40" s="20">
        <v>0</v>
      </c>
      <c r="E40" s="19">
        <v>2978782</v>
      </c>
      <c r="F40" s="15">
        <v>2978782</v>
      </c>
      <c r="G40" s="22">
        <v>2978782</v>
      </c>
      <c r="H40" s="20">
        <v>2978782</v>
      </c>
      <c r="I40" s="15">
        <v>0</v>
      </c>
    </row>
    <row r="41" spans="1:10" ht="15" x14ac:dyDescent="0.25">
      <c r="B41" s="14"/>
      <c r="C41" s="12" t="s">
        <v>46</v>
      </c>
      <c r="D41" s="20">
        <v>0</v>
      </c>
      <c r="E41" s="19">
        <v>1955033.99</v>
      </c>
      <c r="F41" s="15">
        <v>1955033.99</v>
      </c>
      <c r="G41" s="20">
        <v>1955033.99</v>
      </c>
      <c r="H41" s="20">
        <v>1924900.99</v>
      </c>
      <c r="I41" s="15">
        <v>0</v>
      </c>
    </row>
    <row r="42" spans="1:10" ht="12.75" customHeight="1" x14ac:dyDescent="0.25">
      <c r="B42" s="16"/>
      <c r="C42" s="17" t="s">
        <v>47</v>
      </c>
      <c r="D42" s="18">
        <f>SUM(D37:D41)</f>
        <v>1025000</v>
      </c>
      <c r="E42" s="18">
        <f t="shared" ref="E42:I42" si="4">SUM(E37:E41)</f>
        <v>6450960.8200000003</v>
      </c>
      <c r="F42" s="18">
        <f t="shared" si="4"/>
        <v>7475960.8200000003</v>
      </c>
      <c r="G42" s="18">
        <f t="shared" si="4"/>
        <v>7299074.9299999997</v>
      </c>
      <c r="H42" s="18">
        <f t="shared" si="4"/>
        <v>7149693.9299999997</v>
      </c>
      <c r="I42" s="18">
        <f t="shared" si="4"/>
        <v>176885.89</v>
      </c>
    </row>
    <row r="43" spans="1:10" ht="12.75" customHeight="1" x14ac:dyDescent="0.25">
      <c r="B43" s="14"/>
      <c r="C43" s="12" t="s">
        <v>48</v>
      </c>
      <c r="D43" s="23">
        <v>0</v>
      </c>
      <c r="E43" s="24">
        <v>3809234.99</v>
      </c>
      <c r="F43" s="23">
        <v>3809234.99</v>
      </c>
      <c r="G43" s="23">
        <v>3782171.34</v>
      </c>
      <c r="H43" s="23">
        <v>3782171.34</v>
      </c>
      <c r="I43" s="23">
        <v>27063.65</v>
      </c>
    </row>
    <row r="44" spans="1:10" s="26" customFormat="1" ht="12.75" customHeight="1" x14ac:dyDescent="0.25">
      <c r="A44" s="25"/>
      <c r="B44" s="16"/>
      <c r="C44" s="17" t="s">
        <v>49</v>
      </c>
      <c r="D44" s="18">
        <f>D43</f>
        <v>0</v>
      </c>
      <c r="E44" s="18">
        <f t="shared" ref="E44:I44" si="5">E43</f>
        <v>3809234.99</v>
      </c>
      <c r="F44" s="18">
        <f t="shared" si="5"/>
        <v>3809234.99</v>
      </c>
      <c r="G44" s="18">
        <f t="shared" si="5"/>
        <v>3782171.34</v>
      </c>
      <c r="H44" s="18">
        <f t="shared" si="5"/>
        <v>3782171.34</v>
      </c>
      <c r="I44" s="18">
        <f t="shared" si="5"/>
        <v>27063.65</v>
      </c>
      <c r="J44" s="25"/>
    </row>
    <row r="45" spans="1:10" ht="15" x14ac:dyDescent="0.25">
      <c r="B45" s="14"/>
      <c r="C45" s="12" t="s">
        <v>50</v>
      </c>
      <c r="D45" s="15">
        <v>1953871.68</v>
      </c>
      <c r="E45">
        <v>-57176.14</v>
      </c>
      <c r="F45" s="15">
        <v>1896695.54</v>
      </c>
      <c r="G45" s="20">
        <v>0</v>
      </c>
      <c r="H45" s="20">
        <v>0</v>
      </c>
      <c r="I45" s="15">
        <v>1896695.54</v>
      </c>
    </row>
    <row r="46" spans="1:10" ht="15" x14ac:dyDescent="0.25">
      <c r="B46" s="16"/>
      <c r="C46" s="17" t="s">
        <v>51</v>
      </c>
      <c r="D46" s="27">
        <f>D45</f>
        <v>1953871.68</v>
      </c>
      <c r="E46" s="27">
        <f t="shared" ref="E46:I46" si="6">E45</f>
        <v>-57176.14</v>
      </c>
      <c r="F46" s="27">
        <f t="shared" si="6"/>
        <v>1896695.54</v>
      </c>
      <c r="G46" s="27">
        <f t="shared" si="6"/>
        <v>0</v>
      </c>
      <c r="H46" s="27">
        <f t="shared" si="6"/>
        <v>0</v>
      </c>
      <c r="I46" s="27">
        <f t="shared" si="6"/>
        <v>1896695.54</v>
      </c>
    </row>
    <row r="47" spans="1:10" s="26" customFormat="1" x14ac:dyDescent="0.2">
      <c r="A47" s="25"/>
      <c r="B47" s="28"/>
      <c r="C47" s="29" t="s">
        <v>52</v>
      </c>
      <c r="D47" s="30">
        <f>SUM(D15+D24+D34+D36+D42+D44+D46)</f>
        <v>25631277.68</v>
      </c>
      <c r="E47" s="30">
        <f t="shared" ref="E47:H47" si="7">SUM(E15+E24+E34+E36+E42+E44+E46)</f>
        <v>38667030.720000006</v>
      </c>
      <c r="F47" s="30">
        <f>SUM(F15+F24+F34+F36+F42+F44+F46)</f>
        <v>64298308.399999999</v>
      </c>
      <c r="G47" s="30">
        <f t="shared" si="7"/>
        <v>57436245.950000003</v>
      </c>
      <c r="H47" s="30">
        <f t="shared" si="7"/>
        <v>57166117.030000001</v>
      </c>
      <c r="I47" s="30">
        <f>F47-G47</f>
        <v>6862062.4499999955</v>
      </c>
      <c r="J47" s="25"/>
    </row>
    <row r="49" spans="2:9" x14ac:dyDescent="0.2">
      <c r="B49" s="31" t="s">
        <v>53</v>
      </c>
      <c r="F49" s="32"/>
      <c r="G49" s="32"/>
      <c r="H49" s="32"/>
      <c r="I49" s="32"/>
    </row>
    <row r="53" spans="2:9" x14ac:dyDescent="0.2">
      <c r="D53" s="32" t="str">
        <f>IF(D48=[1]CAdmon!D35," ","ERROR")</f>
        <v xml:space="preserve"> </v>
      </c>
      <c r="E53" s="32" t="str">
        <f>IF(E48=[1]CAdmon!E35," ","ERROR")</f>
        <v xml:space="preserve"> </v>
      </c>
      <c r="F53" s="32" t="str">
        <f>IF(F48=[1]CAdmon!F35," ","ERROR")</f>
        <v xml:space="preserve"> </v>
      </c>
      <c r="G53" s="32" t="str">
        <f>IF(G48=[1]CAdmon!G35," ","ERROR")</f>
        <v xml:space="preserve"> </v>
      </c>
      <c r="H53" s="32" t="str">
        <f>IF(H48=[1]CAdmon!H35," ","ERROR")</f>
        <v xml:space="preserve"> </v>
      </c>
      <c r="I53" s="32" t="str">
        <f>IF(I48=[1]CAdmon!I35," ","ERROR")</f>
        <v xml:space="preserve"> </v>
      </c>
    </row>
    <row r="54" spans="2:9" x14ac:dyDescent="0.2">
      <c r="C54" s="33"/>
      <c r="F54" s="33"/>
      <c r="G54" s="33"/>
      <c r="H54" s="33"/>
      <c r="I54" s="34"/>
    </row>
    <row r="55" spans="2:9" x14ac:dyDescent="0.2">
      <c r="C55" s="35" t="s">
        <v>54</v>
      </c>
      <c r="F55" s="36" t="s">
        <v>55</v>
      </c>
      <c r="G55" s="36"/>
      <c r="H55" s="36"/>
      <c r="I55" s="36"/>
    </row>
    <row r="56" spans="2:9" x14ac:dyDescent="0.2">
      <c r="C56" s="35" t="s">
        <v>56</v>
      </c>
      <c r="F56" s="37" t="s">
        <v>57</v>
      </c>
      <c r="G56" s="37"/>
      <c r="H56" s="37"/>
      <c r="I56" s="37"/>
    </row>
  </sheetData>
  <mergeCells count="9">
    <mergeCell ref="F55:I55"/>
    <mergeCell ref="F56:I56"/>
    <mergeCell ref="B1:I1"/>
    <mergeCell ref="B2:I2"/>
    <mergeCell ref="B3:I3"/>
    <mergeCell ref="D5:E5"/>
    <mergeCell ref="B7:C9"/>
    <mergeCell ref="D7:H7"/>
    <mergeCell ref="I7:I8"/>
  </mergeCells>
  <pageMargins left="0.7" right="0.7" top="0.75" bottom="0.75" header="0.3" footer="0.3"/>
  <pageSetup scale="4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2019-02-11T22:43:43Z</dcterms:created>
  <dcterms:modified xsi:type="dcterms:W3CDTF">2019-02-11T22:44:42Z</dcterms:modified>
</cp:coreProperties>
</file>