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F\2019\3 er trimestre\PAGINA UTSMA\"/>
    </mc:Choice>
  </mc:AlternateContent>
  <bookViews>
    <workbookView xWindow="0" yWindow="0" windowWidth="17430" windowHeight="7155"/>
  </bookViews>
  <sheets>
    <sheet name="COG" sheetId="1" r:id="rId1"/>
  </sheets>
  <externalReferences>
    <externalReference r:id="rId2"/>
  </externalReferences>
  <definedNames>
    <definedName name="_xlnm.Print_Area" localSheetId="0">COG!$A$1:$J$59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H53" i="1"/>
  <c r="G53" i="1"/>
  <c r="F53" i="1"/>
  <c r="E53" i="1"/>
  <c r="D53" i="1"/>
  <c r="I46" i="1"/>
  <c r="H46" i="1"/>
  <c r="G46" i="1"/>
  <c r="F46" i="1"/>
  <c r="E46" i="1"/>
  <c r="D46" i="1"/>
  <c r="I44" i="1"/>
  <c r="H44" i="1"/>
  <c r="G44" i="1"/>
  <c r="F44" i="1"/>
  <c r="E44" i="1"/>
  <c r="D44" i="1"/>
  <c r="I42" i="1"/>
  <c r="H42" i="1"/>
  <c r="G42" i="1"/>
  <c r="F42" i="1"/>
  <c r="E42" i="1"/>
  <c r="D42" i="1"/>
  <c r="I36" i="1"/>
  <c r="H36" i="1"/>
  <c r="G36" i="1"/>
  <c r="F36" i="1"/>
  <c r="E36" i="1"/>
  <c r="D36" i="1"/>
  <c r="I34" i="1"/>
  <c r="H34" i="1"/>
  <c r="G34" i="1"/>
  <c r="F34" i="1"/>
  <c r="E34" i="1"/>
  <c r="D34" i="1"/>
  <c r="I24" i="1"/>
  <c r="H24" i="1"/>
  <c r="H47" i="1" s="1"/>
  <c r="G24" i="1"/>
  <c r="F24" i="1"/>
  <c r="E24" i="1"/>
  <c r="E47" i="1" s="1"/>
  <c r="D24" i="1"/>
  <c r="D47" i="1" s="1"/>
  <c r="I15" i="1"/>
  <c r="H15" i="1"/>
  <c r="G15" i="1"/>
  <c r="G47" i="1" s="1"/>
  <c r="F15" i="1"/>
  <c r="F47" i="1" s="1"/>
  <c r="I47" i="1" s="1"/>
  <c r="E15" i="1"/>
  <c r="D15" i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
</t>
        </r>
      </text>
    </comment>
  </commentList>
</comments>
</file>

<file path=xl/sharedStrings.xml><?xml version="1.0" encoding="utf-8"?>
<sst xmlns="http://schemas.openxmlformats.org/spreadsheetml/2006/main" count="58" uniqueCount="58">
  <si>
    <t>ESTADO ANALÍTICO DEL EJERCICIO DEL PRESUPUESTO DE EGRESOS</t>
  </si>
  <si>
    <t>CLASIFICACIÓN POR OBJETO DEL GASTO (CAPÍTULO Y CONCEPTO)</t>
  </si>
  <si>
    <t>Del 1 de Enero al 30 de Septiembre de 2019</t>
  </si>
  <si>
    <t>Ente Público:</t>
  </si>
  <si>
    <t>UNIVERSIDAD TECNOLOGICA DE SAN MIGUEL DE ALLENDE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</si>
  <si>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</si>
  <si>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</si>
  <si>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</si>
  <si>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</si>
  <si>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</si>
  <si>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</si>
  <si>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</si>
  <si>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</si>
  <si>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</si>
  <si>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( 3 - 4)</t>
  </si>
  <si>
    <t>1100 REMUNERACIONES AL PERSONAL DE CARÁCTER PERMANENTE</t>
  </si>
  <si>
    <t>1200 REMUNERACIONES AL PERSONAL DE CARÁCTER TRANSITORIO</t>
  </si>
  <si>
    <t>1300 REMUNERACIONES ADICIONALES Y ESPECIALES</t>
  </si>
  <si>
    <t>1400 SEGURIDAD SOCIAL</t>
  </si>
  <si>
    <t>1500 OTRAS PRESTACIONES SOCIALES Y ECONÓMICAS</t>
  </si>
  <si>
    <t>1000 SERVICIOS PERSONALES</t>
  </si>
  <si>
    <t>2100 MATERIALES DE ADMINISTRACIÓN, EMISIÓN DE DOCUMENTO</t>
  </si>
  <si>
    <t>2200 ALIMENTOS Y UTENSILIOS</t>
  </si>
  <si>
    <t>2300 MATERIAS PRIMAS Y MATERIALES DE PRODUCCIÓN Y COMER</t>
  </si>
  <si>
    <t>2400 MATERIALES Y ARTÍCULOS DE CONSTRUCCIÓN Y REPARACIÓ</t>
  </si>
  <si>
    <t>2500 PRODUCTOS QUÍMICOS, FARMACEÚTICOS Y DE LABORATORIO</t>
  </si>
  <si>
    <t>2600 COMBUSTIBLES, LUBRICANTES Y ADITIVOS</t>
  </si>
  <si>
    <t>2700 VESTURIO, BLANCOS Y PRENDAS E PROTECCIÓN Y ARTÍCUL</t>
  </si>
  <si>
    <t>2900 HERRAMIENTAS, REFACCIONES Y ACCESORIOS MENORES</t>
  </si>
  <si>
    <t>2000 MATERIALES Y SUMINISTROS</t>
  </si>
  <si>
    <t>3100 SERVICIOS BÁSICOS</t>
  </si>
  <si>
    <t>3200 SERVICIOS DE ARRENDAMIENTO</t>
  </si>
  <si>
    <t>3300 SERVICIOS, PROFESIONALES, CIENTÍFICOS, TÉCNICOS Y</t>
  </si>
  <si>
    <t>3400 SERVICIOS FINANCIEROS, BANCARIOS Y COMERCIALES</t>
  </si>
  <si>
    <t>3500 SERVICIOS DE INSTALACIÓN, REPARACIÓN, MANTENIMIENT</t>
  </si>
  <si>
    <t>3600 SERVICIOS DE COMUNICACIÓN SOCIAL Y PUBLICIDAD</t>
  </si>
  <si>
    <t>3700 SERVICIOS DE TRASLADO Y VIÁTICOS</t>
  </si>
  <si>
    <t>3800 SERVICIOS OFICIALES</t>
  </si>
  <si>
    <t>3900 OTROS SERVICIOS GENERALES</t>
  </si>
  <si>
    <t>3000 SERVICIOS GENERALES</t>
  </si>
  <si>
    <t>4400 AYUDAS SOCIALES</t>
  </si>
  <si>
    <t>4000 TRANSFERENCIAS, ASIGNACIONES, SUBSIDIOS Y OTRAS AY</t>
  </si>
  <si>
    <t>5100 MOBILIARIO Y EQUIPO DE ADMINISTRACIÓN</t>
  </si>
  <si>
    <t>5200 MOBILIARIO Y EQUIPO EDUCACIONAL Y RECREATIVO</t>
  </si>
  <si>
    <t>5300 EQUIPO E INSTRUMENTAL MÉDICO Y DE LABOR</t>
  </si>
  <si>
    <t>5400 VEHÍCULOS Y EQUIPO DE TRANSPORTE</t>
  </si>
  <si>
    <t>5600 MAQUINARIA, OTROS EQUIPOS Y HERRAMIENTAS</t>
  </si>
  <si>
    <t>5000 BIENES MUEBLES, INMUEBLES E INTANGIBLES</t>
  </si>
  <si>
    <t>6200 OBRA PÚBLICA EN BIENES PROPIOS</t>
  </si>
  <si>
    <t>6000 INVERSIÓN PÚBLICA</t>
  </si>
  <si>
    <t>7900 PROVISIONES PARA CONTINGENCIAS Y OTRAS EROGACIONES</t>
  </si>
  <si>
    <t>7000 INVERSIONES FINANCIERAS Y OTRAS PROVISIONES</t>
  </si>
  <si>
    <t>Total del Gasto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</si>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</sst>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2" borderId="0" xfId="0" applyFont="1" applyFill="1" applyBorder="1" applyAlignment="1">
      <alignment horizontal="center"/>
    </xf>
    <xf numFmtId="0" fontId="4" fillId="3" borderId="0" xfId="0" applyFont="1" applyFill="1"/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NumberFormat="1" applyFont="1" applyFill="1" applyBorder="1" applyAlignment="1" applyProtection="1">
      <protection locked="0"/>
    </xf>
    <xf numFmtId="0" fontId="4" fillId="3" borderId="1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3" borderId="3" xfId="0" applyFont="1" applyFill="1" applyBorder="1"/>
    <xf numFmtId="0" fontId="0" fillId="3" borderId="0" xfId="0" applyFont="1" applyFill="1"/>
    <xf numFmtId="4" fontId="0" fillId="0" borderId="3" xfId="0" applyNumberFormat="1" applyBorder="1"/>
    <xf numFmtId="4" fontId="0" fillId="0" borderId="0" xfId="0" applyNumberFormat="1"/>
    <xf numFmtId="0" fontId="0" fillId="3" borderId="4" xfId="0" applyFont="1" applyFill="1" applyBorder="1"/>
    <xf numFmtId="4" fontId="0" fillId="0" borderId="4" xfId="0" applyNumberFormat="1" applyBorder="1"/>
    <xf numFmtId="0" fontId="2" fillId="3" borderId="4" xfId="0" applyFont="1" applyFill="1" applyBorder="1"/>
    <xf numFmtId="0" fontId="2" fillId="3" borderId="0" xfId="0" applyFont="1" applyFill="1"/>
    <xf numFmtId="4" fontId="2" fillId="0" borderId="4" xfId="0" applyNumberFormat="1" applyFont="1" applyBorder="1"/>
    <xf numFmtId="4" fontId="5" fillId="0" borderId="4" xfId="0" applyNumberFormat="1" applyFont="1" applyBorder="1"/>
    <xf numFmtId="0" fontId="4" fillId="0" borderId="0" xfId="0" applyFont="1"/>
    <xf numFmtId="0" fontId="0" fillId="0" borderId="4" xfId="0" applyBorder="1"/>
    <xf numFmtId="0" fontId="0" fillId="0" borderId="4" xfId="0" applyFill="1" applyBorder="1"/>
    <xf numFmtId="4" fontId="0" fillId="0" borderId="4" xfId="0" applyNumberFormat="1" applyFont="1" applyBorder="1"/>
    <xf numFmtId="4" fontId="0" fillId="0" borderId="0" xfId="0" applyNumberFormat="1" applyFont="1" applyBorder="1"/>
    <xf numFmtId="0" fontId="6" fillId="3" borderId="0" xfId="0" applyFont="1" applyFill="1"/>
    <xf numFmtId="0" fontId="6" fillId="0" borderId="0" xfId="0" applyFont="1"/>
    <xf numFmtId="4" fontId="2" fillId="0" borderId="5" xfId="0" applyNumberFormat="1" applyFont="1" applyBorder="1"/>
    <xf numFmtId="0" fontId="6" fillId="3" borderId="6" xfId="0" applyFont="1" applyFill="1" applyBorder="1" applyAlignment="1">
      <alignment horizontal="justify" vertical="center" wrapText="1"/>
    </xf>
    <xf numFmtId="0" fontId="6" fillId="3" borderId="7" xfId="0" applyFont="1" applyFill="1" applyBorder="1" applyAlignment="1">
      <alignment horizontal="justify" vertical="center" wrapText="1"/>
    </xf>
    <xf numFmtId="43" fontId="6" fillId="3" borderId="2" xfId="1" applyFont="1" applyFill="1" applyBorder="1" applyAlignment="1">
      <alignment vertical="center" wrapText="1"/>
    </xf>
    <xf numFmtId="0" fontId="7" fillId="3" borderId="0" xfId="0" applyFont="1" applyFill="1"/>
    <xf numFmtId="0" fontId="8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974911</xdr:colOff>
      <xdr:row>54</xdr:row>
      <xdr:rowOff>44823</xdr:rowOff>
    </xdr:from>
    <xdr:to>
      <xdr:col>2</xdr:col>
      <xdr:colOff>2723029</xdr:colOff>
      <xdr:row>58</xdr:row>
      <xdr:rowOff>28944</xdr:rowOff>
    </xdr:to>
    <xdr:sp macro="" textlink="">
      <xdr:nvSpPr>
        <xdr:cNvPr id="2" name="6 CuadroTexto"/>
        <xdr:cNvSpPr txBox="1"/>
      </xdr:nvSpPr>
      <xdr:spPr>
        <a:xfrm>
          <a:off x="1441636" y="9788898"/>
          <a:ext cx="1748118" cy="6318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5</xdr:col>
      <xdr:colOff>549089</xdr:colOff>
      <xdr:row>54</xdr:row>
      <xdr:rowOff>33617</xdr:rowOff>
    </xdr:from>
    <xdr:to>
      <xdr:col>7</xdr:col>
      <xdr:colOff>900952</xdr:colOff>
      <xdr:row>57</xdr:row>
      <xdr:rowOff>100851</xdr:rowOff>
    </xdr:to>
    <xdr:sp macro="" textlink="">
      <xdr:nvSpPr>
        <xdr:cNvPr id="3" name="9 CuadroTexto"/>
        <xdr:cNvSpPr txBox="1"/>
      </xdr:nvSpPr>
      <xdr:spPr>
        <a:xfrm>
          <a:off x="7292789" y="9777692"/>
          <a:ext cx="2761688" cy="5530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F/2019/3%20er%20trimestre/PDF/Ef&#180;s%203er%20Trim%202019-uts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SP"/>
      <sheetName val="CAdmonGral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Mu"/>
      <sheetName val="BInmu"/>
      <sheetName val="Ayudas"/>
      <sheetName val="Gto Federaliz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J56"/>
  <sheetViews>
    <sheetView showGridLines="0" tabSelected="1" topLeftCell="B1" zoomScale="85" zoomScaleNormal="85" workbookViewId="0">
      <selection activeCell="J14" sqref="J14"/>
    </sheetView>
  </sheetViews>
  <sheetFormatPr baseColWidth="10" defaultColWidth="11.42578125" defaultRowHeight="12.75" x14ac:dyDescent="0.2"/>
  <cols>
    <col min="1" max="1" width="2.42578125" style="2" customWidth="1"/>
    <col min="2" max="2" width="4.5703125" style="20" customWidth="1"/>
    <col min="3" max="3" width="60.42578125" style="20" customWidth="1"/>
    <col min="4" max="5" width="18.42578125" style="20" customWidth="1"/>
    <col min="6" max="6" width="17.85546875" style="20" customWidth="1"/>
    <col min="7" max="8" width="18.28515625" style="20" bestFit="1" customWidth="1"/>
    <col min="9" max="9" width="22.42578125" style="20" customWidth="1"/>
    <col min="10" max="10" width="3.7109375" style="2" customWidth="1"/>
    <col min="11" max="16384" width="11.42578125" style="20"/>
  </cols>
  <sheetData>
    <row r="1" spans="2:9" ht="14.25" customHeight="1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9" ht="14.25" customHeight="1" x14ac:dyDescent="0.2">
      <c r="B2" s="1" t="s">
        <v>1</v>
      </c>
      <c r="C2" s="1"/>
      <c r="D2" s="1"/>
      <c r="E2" s="1"/>
      <c r="F2" s="1"/>
      <c r="G2" s="1"/>
      <c r="H2" s="1"/>
      <c r="I2" s="1"/>
    </row>
    <row r="3" spans="2:9" ht="14.25" customHeight="1" x14ac:dyDescent="0.2">
      <c r="B3" s="1" t="s">
        <v>2</v>
      </c>
      <c r="C3" s="1"/>
      <c r="D3" s="1"/>
      <c r="E3" s="1"/>
      <c r="F3" s="1"/>
      <c r="G3" s="1"/>
      <c r="H3" s="1"/>
      <c r="I3" s="1"/>
    </row>
    <row r="4" spans="2:9" s="2" customFormat="1" ht="6.75" customHeight="1" x14ac:dyDescent="0.2"/>
    <row r="5" spans="2:9" s="2" customFormat="1" ht="18" customHeight="1" x14ac:dyDescent="0.2">
      <c r="C5" s="3" t="s">
        <v>3</v>
      </c>
      <c r="D5" s="4"/>
      <c r="E5" s="4"/>
      <c r="F5" s="5" t="s">
        <v>4</v>
      </c>
      <c r="G5" s="6"/>
      <c r="H5" s="6"/>
    </row>
    <row r="6" spans="2:9" s="2" customFormat="1" ht="6.75" customHeight="1" x14ac:dyDescent="0.2"/>
    <row r="7" spans="2:9" x14ac:dyDescent="0.2">
      <c r="B7" s="7" t="s">
        <v>5</v>
      </c>
      <c r="C7" s="7"/>
      <c r="D7" s="8" t="s">
        <v>6</v>
      </c>
      <c r="E7" s="8"/>
      <c r="F7" s="8"/>
      <c r="G7" s="8"/>
      <c r="H7" s="8"/>
      <c r="I7" s="8" t="s">
        <v>7</v>
      </c>
    </row>
    <row r="8" spans="2:9" ht="25.5" x14ac:dyDescent="0.2">
      <c r="B8" s="7"/>
      <c r="C8" s="7"/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8"/>
    </row>
    <row r="9" spans="2:9" ht="11.25" customHeight="1" x14ac:dyDescent="0.2">
      <c r="B9" s="7"/>
      <c r="C9" s="7"/>
      <c r="D9" s="9">
        <v>1</v>
      </c>
      <c r="E9" s="9">
        <v>2</v>
      </c>
      <c r="F9" s="9" t="s">
        <v>13</v>
      </c>
      <c r="G9" s="9">
        <v>4</v>
      </c>
      <c r="H9" s="9">
        <v>5</v>
      </c>
      <c r="I9" s="9" t="s">
        <v>14</v>
      </c>
    </row>
    <row r="10" spans="2:9" ht="12.75" customHeight="1" x14ac:dyDescent="0.25">
      <c r="B10" s="10"/>
      <c r="C10" s="11" t="s">
        <v>15</v>
      </c>
      <c r="D10" s="12">
        <v>8191613.1600000001</v>
      </c>
      <c r="E10" s="13">
        <v>8672917.8100000005</v>
      </c>
      <c r="F10" s="12">
        <v>16864530.969999999</v>
      </c>
      <c r="G10" s="12">
        <v>10343098.09</v>
      </c>
      <c r="H10" s="12">
        <v>10343098.09</v>
      </c>
      <c r="I10" s="12">
        <v>6521432.8799999999</v>
      </c>
    </row>
    <row r="11" spans="2:9" ht="15" x14ac:dyDescent="0.25">
      <c r="B11" s="14"/>
      <c r="C11" s="11" t="s">
        <v>16</v>
      </c>
      <c r="D11" s="15">
        <v>2482840.3199999998</v>
      </c>
      <c r="E11" s="13">
        <v>1820749.59</v>
      </c>
      <c r="F11" s="15">
        <v>4303589.91</v>
      </c>
      <c r="G11" s="15">
        <v>3506583.16</v>
      </c>
      <c r="H11" s="15">
        <v>3506583.16</v>
      </c>
      <c r="I11" s="15">
        <v>797006.75</v>
      </c>
    </row>
    <row r="12" spans="2:9" ht="15" x14ac:dyDescent="0.25">
      <c r="B12" s="14"/>
      <c r="C12" s="11" t="s">
        <v>17</v>
      </c>
      <c r="D12" s="15">
        <v>1900960.86</v>
      </c>
      <c r="E12" s="13">
        <v>812606.33</v>
      </c>
      <c r="F12" s="15">
        <v>2713567.19</v>
      </c>
      <c r="G12" s="15">
        <v>646315</v>
      </c>
      <c r="H12" s="15">
        <v>646315</v>
      </c>
      <c r="I12" s="15">
        <v>2067252.19</v>
      </c>
    </row>
    <row r="13" spans="2:9" ht="15" x14ac:dyDescent="0.25">
      <c r="B13" s="14"/>
      <c r="C13" s="11" t="s">
        <v>18</v>
      </c>
      <c r="D13" s="15">
        <v>2219770.61</v>
      </c>
      <c r="E13" s="13">
        <v>1971036.3</v>
      </c>
      <c r="F13" s="15">
        <v>4190806.91</v>
      </c>
      <c r="G13" s="15">
        <v>2008322.55</v>
      </c>
      <c r="H13" s="15">
        <v>2008322.55</v>
      </c>
      <c r="I13" s="15">
        <v>2182484.36</v>
      </c>
    </row>
    <row r="14" spans="2:9" ht="12.75" customHeight="1" x14ac:dyDescent="0.25">
      <c r="B14" s="14"/>
      <c r="C14" s="11" t="s">
        <v>19</v>
      </c>
      <c r="D14" s="15">
        <v>644897.93999999994</v>
      </c>
      <c r="E14" s="13">
        <v>697242.16</v>
      </c>
      <c r="F14" s="15">
        <v>1342140.1000000001</v>
      </c>
      <c r="G14" s="15">
        <v>601849.43000000005</v>
      </c>
      <c r="H14" s="15">
        <v>601849.43000000005</v>
      </c>
      <c r="I14" s="15">
        <v>740290.67</v>
      </c>
    </row>
    <row r="15" spans="2:9" ht="15" x14ac:dyDescent="0.25">
      <c r="B15" s="16"/>
      <c r="C15" s="17" t="s">
        <v>20</v>
      </c>
      <c r="D15" s="18">
        <f>SUM(D10:D14)</f>
        <v>15440082.889999999</v>
      </c>
      <c r="E15" s="18">
        <f>SUM(E10:E14)</f>
        <v>13974552.190000001</v>
      </c>
      <c r="F15" s="18">
        <f>SUM(F10:F14)</f>
        <v>29414635.080000002</v>
      </c>
      <c r="G15" s="18">
        <f t="shared" ref="G15:I15" si="0">SUM(G10:G14)</f>
        <v>17106168.23</v>
      </c>
      <c r="H15" s="18">
        <f t="shared" si="0"/>
        <v>17106168.23</v>
      </c>
      <c r="I15" s="18">
        <f t="shared" si="0"/>
        <v>12308466.85</v>
      </c>
    </row>
    <row r="16" spans="2:9" ht="15" x14ac:dyDescent="0.25">
      <c r="B16" s="14"/>
      <c r="C16" s="11" t="s">
        <v>21</v>
      </c>
      <c r="D16" s="15">
        <v>684506.7</v>
      </c>
      <c r="E16" s="13">
        <v>957288.36</v>
      </c>
      <c r="F16" s="15">
        <v>1641795.06</v>
      </c>
      <c r="G16" s="15">
        <v>616869.67000000004</v>
      </c>
      <c r="H16" s="15">
        <v>616869.67000000004</v>
      </c>
      <c r="I16" s="15">
        <v>1024925.39</v>
      </c>
    </row>
    <row r="17" spans="2:9" ht="15" x14ac:dyDescent="0.25">
      <c r="B17" s="14"/>
      <c r="C17" s="11" t="s">
        <v>22</v>
      </c>
      <c r="D17" s="15">
        <v>508093.34</v>
      </c>
      <c r="E17" s="13">
        <v>59293.34</v>
      </c>
      <c r="F17" s="15">
        <v>567386.68000000005</v>
      </c>
      <c r="G17" s="15">
        <v>191248.46</v>
      </c>
      <c r="H17" s="15">
        <v>191248.46</v>
      </c>
      <c r="I17" s="15">
        <v>376138.22</v>
      </c>
    </row>
    <row r="18" spans="2:9" ht="15" x14ac:dyDescent="0.25">
      <c r="B18" s="14"/>
      <c r="C18" s="11" t="s">
        <v>23</v>
      </c>
      <c r="D18" s="15">
        <v>83645.55</v>
      </c>
      <c r="E18" s="13">
        <v>41318.050000000003</v>
      </c>
      <c r="F18" s="15">
        <v>124963.6</v>
      </c>
      <c r="G18" s="15">
        <v>12259.14</v>
      </c>
      <c r="H18" s="15">
        <v>12259.14</v>
      </c>
      <c r="I18" s="15">
        <v>112704.46</v>
      </c>
    </row>
    <row r="19" spans="2:9" ht="15" x14ac:dyDescent="0.25">
      <c r="B19" s="14"/>
      <c r="C19" s="11" t="s">
        <v>24</v>
      </c>
      <c r="D19" s="15">
        <v>315606.03000000003</v>
      </c>
      <c r="E19" s="13">
        <v>488170.26</v>
      </c>
      <c r="F19" s="15">
        <v>803776.29</v>
      </c>
      <c r="G19" s="15">
        <v>410083.38</v>
      </c>
      <c r="H19" s="15">
        <v>410083.38</v>
      </c>
      <c r="I19" s="15">
        <v>393692.91</v>
      </c>
    </row>
    <row r="20" spans="2:9" ht="15" x14ac:dyDescent="0.25">
      <c r="B20" s="14"/>
      <c r="C20" s="11" t="s">
        <v>25</v>
      </c>
      <c r="D20" s="15">
        <v>116104.54</v>
      </c>
      <c r="E20" s="13">
        <v>311528.49</v>
      </c>
      <c r="F20" s="15">
        <v>427633.03</v>
      </c>
      <c r="G20" s="15">
        <v>227412.01</v>
      </c>
      <c r="H20" s="15">
        <v>224113.26</v>
      </c>
      <c r="I20" s="15">
        <v>200221.02</v>
      </c>
    </row>
    <row r="21" spans="2:9" ht="15" x14ac:dyDescent="0.25">
      <c r="B21" s="14"/>
      <c r="C21" s="11" t="s">
        <v>26</v>
      </c>
      <c r="D21" s="15">
        <v>233657.33</v>
      </c>
      <c r="E21" s="13">
        <v>231657.33</v>
      </c>
      <c r="F21" s="15">
        <v>465314.66</v>
      </c>
      <c r="G21" s="15">
        <v>106395.47</v>
      </c>
      <c r="H21" s="15">
        <v>69636.03</v>
      </c>
      <c r="I21" s="15">
        <v>358919.19</v>
      </c>
    </row>
    <row r="22" spans="2:9" ht="15" x14ac:dyDescent="0.25">
      <c r="B22" s="14"/>
      <c r="C22" s="11" t="s">
        <v>27</v>
      </c>
      <c r="D22" s="15">
        <v>562953.87</v>
      </c>
      <c r="E22" s="13">
        <v>474415.86</v>
      </c>
      <c r="F22" s="15">
        <v>1037369.73</v>
      </c>
      <c r="G22" s="15">
        <v>275721.99</v>
      </c>
      <c r="H22" s="15">
        <v>275721.99</v>
      </c>
      <c r="I22" s="15">
        <v>761647.74</v>
      </c>
    </row>
    <row r="23" spans="2:9" ht="15" x14ac:dyDescent="0.25">
      <c r="B23" s="14"/>
      <c r="C23" s="11" t="s">
        <v>28</v>
      </c>
      <c r="D23" s="15">
        <v>92836.69</v>
      </c>
      <c r="E23" s="13">
        <v>312356.45</v>
      </c>
      <c r="F23" s="15">
        <v>405193.14</v>
      </c>
      <c r="G23" s="15">
        <v>212640.05</v>
      </c>
      <c r="H23" s="15">
        <v>212640.05</v>
      </c>
      <c r="I23" s="15">
        <v>192553.09</v>
      </c>
    </row>
    <row r="24" spans="2:9" ht="15" x14ac:dyDescent="0.25">
      <c r="B24" s="16"/>
      <c r="C24" s="17" t="s">
        <v>29</v>
      </c>
      <c r="D24" s="19">
        <f t="shared" ref="D24:I24" si="1">SUM(D16:D23)</f>
        <v>2597404.0500000003</v>
      </c>
      <c r="E24" s="19">
        <f t="shared" si="1"/>
        <v>2876028.14</v>
      </c>
      <c r="F24" s="19">
        <f t="shared" si="1"/>
        <v>5473432.1900000004</v>
      </c>
      <c r="G24" s="19">
        <f t="shared" si="1"/>
        <v>2052630.17</v>
      </c>
      <c r="H24" s="19">
        <f t="shared" si="1"/>
        <v>2012571.98</v>
      </c>
      <c r="I24" s="19">
        <f t="shared" si="1"/>
        <v>3420802.0199999996</v>
      </c>
    </row>
    <row r="25" spans="2:9" ht="15" x14ac:dyDescent="0.25">
      <c r="B25" s="14"/>
      <c r="C25" s="11" t="s">
        <v>30</v>
      </c>
      <c r="D25" s="15">
        <v>513774.66</v>
      </c>
      <c r="E25" s="13">
        <v>509274.66</v>
      </c>
      <c r="F25" s="15">
        <v>1023049.32</v>
      </c>
      <c r="G25" s="15">
        <v>708503.16</v>
      </c>
      <c r="H25" s="15">
        <v>696903.16</v>
      </c>
      <c r="I25" s="15">
        <v>314546.15999999997</v>
      </c>
    </row>
    <row r="26" spans="2:9" ht="15" x14ac:dyDescent="0.25">
      <c r="B26" s="14"/>
      <c r="C26" s="11" t="s">
        <v>31</v>
      </c>
      <c r="D26" s="15">
        <v>937230.54</v>
      </c>
      <c r="E26" s="13">
        <v>129258.93</v>
      </c>
      <c r="F26" s="15">
        <v>1066489.47</v>
      </c>
      <c r="G26" s="15">
        <v>181470.23</v>
      </c>
      <c r="H26" s="15">
        <v>181470.23</v>
      </c>
      <c r="I26" s="15">
        <v>885019.24</v>
      </c>
    </row>
    <row r="27" spans="2:9" ht="15" x14ac:dyDescent="0.25">
      <c r="B27" s="14"/>
      <c r="C27" s="11" t="s">
        <v>32</v>
      </c>
      <c r="D27" s="15">
        <v>2540930.7999999998</v>
      </c>
      <c r="E27" s="13">
        <v>1862846.1</v>
      </c>
      <c r="F27" s="15">
        <v>4403776.9000000004</v>
      </c>
      <c r="G27" s="15">
        <v>1371008.53</v>
      </c>
      <c r="H27" s="15">
        <v>1371008.53</v>
      </c>
      <c r="I27" s="15">
        <v>3032768.37</v>
      </c>
    </row>
    <row r="28" spans="2:9" ht="12.75" customHeight="1" x14ac:dyDescent="0.25">
      <c r="B28" s="14"/>
      <c r="C28" s="11" t="s">
        <v>33</v>
      </c>
      <c r="D28" s="15">
        <v>118068.27</v>
      </c>
      <c r="E28" s="13">
        <v>98068.27</v>
      </c>
      <c r="F28" s="15">
        <v>216136.54</v>
      </c>
      <c r="G28" s="15">
        <v>14124.74</v>
      </c>
      <c r="H28" s="15">
        <v>12870.65</v>
      </c>
      <c r="I28" s="15">
        <v>202011.8</v>
      </c>
    </row>
    <row r="29" spans="2:9" ht="15" x14ac:dyDescent="0.25">
      <c r="B29" s="14"/>
      <c r="C29" s="11" t="s">
        <v>34</v>
      </c>
      <c r="D29" s="15">
        <v>1852453.5</v>
      </c>
      <c r="E29" s="13">
        <v>16998820.27</v>
      </c>
      <c r="F29" s="15">
        <v>18851273.77</v>
      </c>
      <c r="G29" s="15">
        <v>12980891.289999999</v>
      </c>
      <c r="H29" s="15">
        <v>12805040.279999999</v>
      </c>
      <c r="I29" s="15">
        <v>5870382.4800000004</v>
      </c>
    </row>
    <row r="30" spans="2:9" ht="15" x14ac:dyDescent="0.25">
      <c r="B30" s="14"/>
      <c r="C30" s="11" t="s">
        <v>35</v>
      </c>
      <c r="D30" s="15">
        <v>349129.84</v>
      </c>
      <c r="E30" s="13">
        <v>60361.599999999999</v>
      </c>
      <c r="F30" s="15">
        <v>409491.44</v>
      </c>
      <c r="G30" s="15">
        <v>96579.75</v>
      </c>
      <c r="H30" s="15">
        <v>96579.75</v>
      </c>
      <c r="I30" s="15">
        <v>312911.69</v>
      </c>
    </row>
    <row r="31" spans="2:9" ht="15" x14ac:dyDescent="0.25">
      <c r="B31" s="14"/>
      <c r="C31" s="11" t="s">
        <v>36</v>
      </c>
      <c r="D31" s="15">
        <v>306259.42</v>
      </c>
      <c r="E31" s="13">
        <v>306259.42</v>
      </c>
      <c r="F31" s="15">
        <v>612518.84</v>
      </c>
      <c r="G31" s="15">
        <v>169009.67</v>
      </c>
      <c r="H31" s="15">
        <v>163669.67000000001</v>
      </c>
      <c r="I31" s="15">
        <v>443509.17</v>
      </c>
    </row>
    <row r="32" spans="2:9" ht="15" x14ac:dyDescent="0.25">
      <c r="B32" s="14"/>
      <c r="C32" s="11" t="s">
        <v>37</v>
      </c>
      <c r="D32" s="15">
        <v>475194.31</v>
      </c>
      <c r="E32" s="13">
        <v>103694.31</v>
      </c>
      <c r="F32" s="15">
        <v>578888.62</v>
      </c>
      <c r="G32" s="15">
        <v>229607.66</v>
      </c>
      <c r="H32" s="15">
        <v>229607.66</v>
      </c>
      <c r="I32" s="15">
        <v>349280.96</v>
      </c>
    </row>
    <row r="33" spans="1:10" ht="15" x14ac:dyDescent="0.25">
      <c r="B33" s="14"/>
      <c r="C33" s="11" t="s">
        <v>38</v>
      </c>
      <c r="D33" s="15">
        <v>920027.44</v>
      </c>
      <c r="E33" s="13">
        <v>329996.36</v>
      </c>
      <c r="F33" s="15">
        <v>1250023.8</v>
      </c>
      <c r="G33" s="15">
        <v>317601.5</v>
      </c>
      <c r="H33" s="15">
        <v>317601.5</v>
      </c>
      <c r="I33" s="15">
        <v>932422.3</v>
      </c>
    </row>
    <row r="34" spans="1:10" ht="15" x14ac:dyDescent="0.25">
      <c r="B34" s="16"/>
      <c r="C34" s="17" t="s">
        <v>39</v>
      </c>
      <c r="D34" s="18">
        <f>SUM(D25:D33)</f>
        <v>8013068.7799999993</v>
      </c>
      <c r="E34" s="18">
        <f t="shared" ref="E34:I34" si="2">SUM(E25:E33)</f>
        <v>20398579.920000002</v>
      </c>
      <c r="F34" s="18">
        <f t="shared" si="2"/>
        <v>28411648.700000003</v>
      </c>
      <c r="G34" s="18">
        <f t="shared" si="2"/>
        <v>16068796.529999999</v>
      </c>
      <c r="H34" s="18">
        <f t="shared" si="2"/>
        <v>15874751.43</v>
      </c>
      <c r="I34" s="18">
        <f t="shared" si="2"/>
        <v>12342852.170000002</v>
      </c>
    </row>
    <row r="35" spans="1:10" ht="15" x14ac:dyDescent="0.25">
      <c r="B35" s="14"/>
      <c r="C35" s="11" t="s">
        <v>40</v>
      </c>
      <c r="D35" s="15">
        <v>593412</v>
      </c>
      <c r="E35" s="13">
        <v>11950</v>
      </c>
      <c r="F35" s="15">
        <v>605362</v>
      </c>
      <c r="G35" s="15">
        <v>51041.81</v>
      </c>
      <c r="H35" s="15">
        <v>51041.81</v>
      </c>
      <c r="I35" s="15">
        <v>554320.18999999994</v>
      </c>
    </row>
    <row r="36" spans="1:10" ht="15" x14ac:dyDescent="0.25">
      <c r="B36" s="16"/>
      <c r="C36" s="17" t="s">
        <v>41</v>
      </c>
      <c r="D36" s="18">
        <f>D35</f>
        <v>593412</v>
      </c>
      <c r="E36" s="18">
        <f t="shared" ref="E36:I36" si="3">E35</f>
        <v>11950</v>
      </c>
      <c r="F36" s="18">
        <f t="shared" si="3"/>
        <v>605362</v>
      </c>
      <c r="G36" s="18">
        <f t="shared" si="3"/>
        <v>51041.81</v>
      </c>
      <c r="H36" s="18">
        <f t="shared" si="3"/>
        <v>51041.81</v>
      </c>
      <c r="I36" s="18">
        <f t="shared" si="3"/>
        <v>554320.18999999994</v>
      </c>
    </row>
    <row r="37" spans="1:10" ht="15" x14ac:dyDescent="0.25">
      <c r="B37" s="14"/>
      <c r="C37" s="11" t="s">
        <v>42</v>
      </c>
      <c r="D37" s="15">
        <v>703500</v>
      </c>
      <c r="E37" s="13">
        <v>4410689.99</v>
      </c>
      <c r="F37" s="15">
        <v>5114189.99</v>
      </c>
      <c r="G37" s="15">
        <v>105996.55</v>
      </c>
      <c r="H37" s="15">
        <v>105996.55</v>
      </c>
      <c r="I37" s="15">
        <v>5008193.4400000004</v>
      </c>
    </row>
    <row r="38" spans="1:10" ht="15" x14ac:dyDescent="0.25">
      <c r="B38" s="14"/>
      <c r="C38" s="11" t="s">
        <v>43</v>
      </c>
      <c r="D38" s="15">
        <v>282600</v>
      </c>
      <c r="E38" s="13">
        <v>728000</v>
      </c>
      <c r="F38" s="15">
        <v>1010600</v>
      </c>
      <c r="G38" s="21">
        <v>0</v>
      </c>
      <c r="H38" s="21">
        <v>0</v>
      </c>
      <c r="I38" s="15">
        <v>1010600</v>
      </c>
    </row>
    <row r="39" spans="1:10" ht="15" x14ac:dyDescent="0.25">
      <c r="B39" s="14"/>
      <c r="C39" s="11" t="s">
        <v>44</v>
      </c>
      <c r="D39" s="15">
        <v>2200</v>
      </c>
      <c r="E39" s="13">
        <v>0</v>
      </c>
      <c r="F39" s="15">
        <v>2200</v>
      </c>
      <c r="G39" s="21">
        <v>0</v>
      </c>
      <c r="H39" s="21">
        <v>0</v>
      </c>
      <c r="I39" s="15">
        <v>2200</v>
      </c>
    </row>
    <row r="40" spans="1:10" ht="15" x14ac:dyDescent="0.25">
      <c r="B40" s="14"/>
      <c r="C40" s="11" t="s">
        <v>45</v>
      </c>
      <c r="D40" s="21">
        <v>0</v>
      </c>
      <c r="E40" s="13">
        <v>0</v>
      </c>
      <c r="F40" s="15">
        <v>0</v>
      </c>
      <c r="G40" s="22">
        <v>0</v>
      </c>
      <c r="H40" s="21">
        <v>0</v>
      </c>
      <c r="I40" s="15">
        <v>0</v>
      </c>
    </row>
    <row r="41" spans="1:10" ht="15" x14ac:dyDescent="0.25">
      <c r="B41" s="14"/>
      <c r="C41" s="11" t="s">
        <v>46</v>
      </c>
      <c r="D41" s="21">
        <v>0</v>
      </c>
      <c r="E41" s="13">
        <v>171600</v>
      </c>
      <c r="F41" s="15">
        <v>171600</v>
      </c>
      <c r="G41" s="21">
        <v>0</v>
      </c>
      <c r="H41" s="21">
        <v>0</v>
      </c>
      <c r="I41" s="15">
        <v>171600</v>
      </c>
    </row>
    <row r="42" spans="1:10" ht="12.75" customHeight="1" x14ac:dyDescent="0.25">
      <c r="B42" s="16"/>
      <c r="C42" s="17" t="s">
        <v>47</v>
      </c>
      <c r="D42" s="18">
        <f>SUM(D37:D41)</f>
        <v>988300</v>
      </c>
      <c r="E42" s="18">
        <f t="shared" ref="E42:I42" si="4">SUM(E37:E41)</f>
        <v>5310289.99</v>
      </c>
      <c r="F42" s="18">
        <f t="shared" si="4"/>
        <v>6298589.9900000002</v>
      </c>
      <c r="G42" s="18">
        <f t="shared" si="4"/>
        <v>105996.55</v>
      </c>
      <c r="H42" s="18">
        <f t="shared" si="4"/>
        <v>105996.55</v>
      </c>
      <c r="I42" s="18">
        <f t="shared" si="4"/>
        <v>6192593.4400000004</v>
      </c>
    </row>
    <row r="43" spans="1:10" ht="12.75" customHeight="1" x14ac:dyDescent="0.25">
      <c r="B43" s="14"/>
      <c r="C43" s="11" t="s">
        <v>48</v>
      </c>
      <c r="D43" s="23">
        <v>0</v>
      </c>
      <c r="E43" s="24">
        <v>66928397.380000003</v>
      </c>
      <c r="F43" s="23">
        <v>66928397.380000003</v>
      </c>
      <c r="G43" s="23">
        <v>0</v>
      </c>
      <c r="H43" s="23">
        <v>0</v>
      </c>
      <c r="I43" s="23">
        <v>66928397.380000003</v>
      </c>
    </row>
    <row r="44" spans="1:10" s="26" customFormat="1" ht="12.75" customHeight="1" x14ac:dyDescent="0.25">
      <c r="A44" s="25"/>
      <c r="B44" s="16"/>
      <c r="C44" s="17" t="s">
        <v>49</v>
      </c>
      <c r="D44" s="18">
        <f>D43</f>
        <v>0</v>
      </c>
      <c r="E44" s="18">
        <f t="shared" ref="E44:I44" si="5">E43</f>
        <v>66928397.380000003</v>
      </c>
      <c r="F44" s="18">
        <f t="shared" si="5"/>
        <v>66928397.380000003</v>
      </c>
      <c r="G44" s="18">
        <f t="shared" si="5"/>
        <v>0</v>
      </c>
      <c r="H44" s="18">
        <f t="shared" si="5"/>
        <v>0</v>
      </c>
      <c r="I44" s="18">
        <f t="shared" si="5"/>
        <v>66928397.380000003</v>
      </c>
      <c r="J44" s="25"/>
    </row>
    <row r="45" spans="1:10" ht="15" x14ac:dyDescent="0.25">
      <c r="B45" s="14"/>
      <c r="C45" s="11" t="s">
        <v>50</v>
      </c>
      <c r="D45" s="15">
        <v>586120.28</v>
      </c>
      <c r="E45" s="13">
        <v>50000</v>
      </c>
      <c r="F45" s="15">
        <v>636120.28</v>
      </c>
      <c r="G45" s="21">
        <v>0</v>
      </c>
      <c r="H45" s="21">
        <v>0</v>
      </c>
      <c r="I45" s="15">
        <v>636120.28</v>
      </c>
    </row>
    <row r="46" spans="1:10" ht="15" x14ac:dyDescent="0.25">
      <c r="B46" s="16"/>
      <c r="C46" s="17" t="s">
        <v>51</v>
      </c>
      <c r="D46" s="27">
        <f>D45</f>
        <v>586120.28</v>
      </c>
      <c r="E46" s="27">
        <f t="shared" ref="E46:I46" si="6">E45</f>
        <v>50000</v>
      </c>
      <c r="F46" s="27">
        <f t="shared" si="6"/>
        <v>636120.28</v>
      </c>
      <c r="G46" s="27">
        <f t="shared" si="6"/>
        <v>0</v>
      </c>
      <c r="H46" s="27">
        <f t="shared" si="6"/>
        <v>0</v>
      </c>
      <c r="I46" s="27">
        <f t="shared" si="6"/>
        <v>636120.28</v>
      </c>
    </row>
    <row r="47" spans="1:10" s="26" customFormat="1" x14ac:dyDescent="0.2">
      <c r="A47" s="25"/>
      <c r="B47" s="28"/>
      <c r="C47" s="29" t="s">
        <v>52</v>
      </c>
      <c r="D47" s="30">
        <f>SUM(D15+D24+D34+D36+D42+D44+D46)</f>
        <v>28218388</v>
      </c>
      <c r="E47" s="30">
        <f>SUM(E15+E24+E34+E36+E42+E44+E46)</f>
        <v>109549797.62</v>
      </c>
      <c r="F47" s="30">
        <f>SUM(F15+F24+F34+F36+F42+F44+F46)</f>
        <v>137768185.62</v>
      </c>
      <c r="G47" s="30">
        <f>SUM(G15+G24+G34+G36+G42+G44+G46)</f>
        <v>35384633.289999999</v>
      </c>
      <c r="H47" s="30">
        <f>SUM(H15+H24+H34+H36+H42+H44+H46)</f>
        <v>35150530</v>
      </c>
      <c r="I47" s="30">
        <f>F47-G47</f>
        <v>102383552.33000001</v>
      </c>
      <c r="J47" s="25"/>
    </row>
    <row r="49" spans="2:9" x14ac:dyDescent="0.2">
      <c r="B49" s="31" t="s">
        <v>53</v>
      </c>
      <c r="F49" s="32"/>
      <c r="G49" s="32"/>
      <c r="H49" s="32"/>
      <c r="I49" s="32"/>
    </row>
    <row r="53" spans="2:9" x14ac:dyDescent="0.2">
      <c r="D53" s="32" t="str">
        <f>IF(D48=[1]CAdmon!D35," ","ERROR")</f>
        <v xml:space="preserve"> </v>
      </c>
      <c r="E53" s="32" t="str">
        <f>IF(E48=[1]CAdmon!E35," ","ERROR")</f>
        <v xml:space="preserve"> </v>
      </c>
      <c r="F53" s="32" t="str">
        <f>IF(F48=[1]CAdmon!F35," ","ERROR")</f>
        <v xml:space="preserve"> </v>
      </c>
      <c r="G53" s="32" t="str">
        <f>IF(G48=[1]CAdmon!G35," ","ERROR")</f>
        <v xml:space="preserve"> </v>
      </c>
      <c r="H53" s="32" t="str">
        <f>IF(H48=[1]CAdmon!H35," ","ERROR")</f>
        <v xml:space="preserve"> </v>
      </c>
      <c r="I53" s="32" t="str">
        <f>IF(I48=[1]CAdmon!I35," ","ERROR")</f>
        <v xml:space="preserve"> </v>
      </c>
    </row>
    <row r="54" spans="2:9" x14ac:dyDescent="0.2">
      <c r="C54" s="33"/>
      <c r="F54" s="33"/>
      <c r="G54" s="33"/>
      <c r="H54" s="33"/>
      <c r="I54" s="34"/>
    </row>
    <row r="55" spans="2:9" x14ac:dyDescent="0.2">
      <c r="C55" s="35" t="s">
        <v>54</v>
      </c>
      <c r="F55" s="36" t="s">
        <v>55</v>
      </c>
      <c r="G55" s="36"/>
      <c r="H55" s="36"/>
      <c r="I55" s="36"/>
    </row>
    <row r="56" spans="2:9" x14ac:dyDescent="0.2">
      <c r="C56" s="35" t="s">
        <v>56</v>
      </c>
      <c r="F56" s="37" t="s">
        <v>57</v>
      </c>
      <c r="G56" s="37"/>
      <c r="H56" s="37"/>
      <c r="I56" s="37"/>
    </row>
  </sheetData>
  <mergeCells count="9">
    <mergeCell ref="F55:I55"/>
    <mergeCell ref="F56:I56"/>
    <mergeCell ref="B1:I1"/>
    <mergeCell ref="B2:I2"/>
    <mergeCell ref="B3:I3"/>
    <mergeCell ref="D5:E5"/>
    <mergeCell ref="B7:C9"/>
    <mergeCell ref="D7:H7"/>
    <mergeCell ref="I7:I8"/>
  </mergeCells>
  <pageMargins left="0.70866141732283472" right="0.70866141732283472" top="0.43307086614173229" bottom="0.74803149606299213" header="0.31496062992125984" footer="0.31496062992125984"/>
  <pageSetup scale="65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2019-10-17T15:43:14Z</dcterms:created>
  <dcterms:modified xsi:type="dcterms:W3CDTF">2019-10-17T15:43:47Z</dcterms:modified>
</cp:coreProperties>
</file>