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ep.Contabilidad\2024\Estados Financieros\4to Trimestre\SIRET\correcciones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C37" i="4" l="1"/>
  <c r="D37" i="4"/>
  <c r="E37" i="4"/>
  <c r="F37" i="4"/>
  <c r="G37" i="4"/>
  <c r="B37" i="4"/>
  <c r="G38" i="4"/>
  <c r="D38" i="4"/>
  <c r="C31" i="4"/>
  <c r="E31" i="4"/>
  <c r="F31" i="4"/>
  <c r="B31" i="4"/>
  <c r="B40" i="4" s="1"/>
  <c r="G33" i="4"/>
  <c r="G34" i="4"/>
  <c r="G31" i="4" s="1"/>
  <c r="G35" i="4"/>
  <c r="G32" i="4"/>
  <c r="D33" i="4"/>
  <c r="D34" i="4"/>
  <c r="D31" i="4" s="1"/>
  <c r="D35" i="4"/>
  <c r="D32" i="4"/>
  <c r="C21" i="4"/>
  <c r="C40" i="4" s="1"/>
  <c r="E21" i="4"/>
  <c r="E40" i="4" s="1"/>
  <c r="F21" i="4"/>
  <c r="F40" i="4" s="1"/>
  <c r="B21" i="4"/>
  <c r="G23" i="4"/>
  <c r="G24" i="4"/>
  <c r="G25" i="4"/>
  <c r="G26" i="4"/>
  <c r="G27" i="4"/>
  <c r="G28" i="4"/>
  <c r="G21" i="4" s="1"/>
  <c r="G29" i="4"/>
  <c r="G22" i="4"/>
  <c r="D29" i="4"/>
  <c r="D23" i="4"/>
  <c r="D24" i="4"/>
  <c r="D25" i="4"/>
  <c r="D26" i="4"/>
  <c r="D27" i="4"/>
  <c r="D28" i="4"/>
  <c r="D21" i="4" s="1"/>
  <c r="D22" i="4"/>
  <c r="G14" i="4"/>
  <c r="G13" i="4"/>
  <c r="G12" i="4"/>
  <c r="G11" i="4"/>
  <c r="G10" i="4"/>
  <c r="G9" i="4"/>
  <c r="G8" i="4"/>
  <c r="G7" i="4"/>
  <c r="G6" i="4"/>
  <c r="G5" i="4"/>
  <c r="C16" i="4"/>
  <c r="F16" i="4"/>
  <c r="B16" i="4"/>
  <c r="D14" i="4"/>
  <c r="D13" i="4"/>
  <c r="D12" i="4"/>
  <c r="D11" i="4"/>
  <c r="D10" i="4"/>
  <c r="D9" i="4"/>
  <c r="D16" i="4" s="1"/>
  <c r="D8" i="4"/>
  <c r="D7" i="4"/>
  <c r="D6" i="4"/>
  <c r="D5" i="4"/>
  <c r="G40" i="4" l="1"/>
  <c r="D40" i="4"/>
  <c r="G16" i="4"/>
  <c r="G17" i="4" s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<sst xmlns="http://schemas.openxmlformats.org/spreadsheetml/2006/main" count="62" uniqueCount="39">
  <si>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</si>
  <si>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</si>
  <si>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</si>
  <si>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</si>
  <si>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</si>
  <si>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</si>
  <si>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</si>
  <si>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</si>
  <si>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</si>
  <si>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</si>
  <si>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</si>
  <si>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</si>
  <si>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</si>
  <si>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</si>
  <si>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</si>
  <si>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</si>
  <si>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</si>
  <si>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</si>
  <si>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</si>
  <si>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</si>
  <si>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</si>
  <si>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</si>
  <si>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</si>
  <si>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</si>
  <si>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</si>
  <si>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</si>
  <si>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</si>
  <si>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</si>
  <si>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</si>
  <si>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</si>
  <si>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</si>
  <si>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</si>
  <si>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</si>
  <si>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</si>
  <si>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</si>
  <si>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</si>
  <si>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</si>
  <si>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</si>
  <si>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UNIVERSIDAD TECNOLOGICA DE SAN MIGUEL ALLENDE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</si>
</sst>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1</xdr:col>
      <xdr:colOff>64770</xdr:colOff>
      <xdr:row>51</xdr:row>
      <xdr:rowOff>104775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8582025"/>
          <a:ext cx="3636645" cy="6762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1076325</xdr:colOff>
      <xdr:row>47</xdr:row>
      <xdr:rowOff>47625</xdr:rowOff>
    </xdr:from>
    <xdr:to>
      <xdr:col>5</xdr:col>
      <xdr:colOff>739140</xdr:colOff>
      <xdr:row>52</xdr:row>
      <xdr:rowOff>7620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667375" y="8629650"/>
          <a:ext cx="283464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10" zoomScaleNormal="100" workbookViewId="0">
      <selection activeCell="A24" sqref="A2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0" t="s">
        <v>38</v>
      </c>
      <c r="B1" s="41"/>
      <c r="C1" s="41"/>
      <c r="D1" s="41"/>
      <c r="E1" s="41"/>
      <c r="F1" s="41"/>
      <c r="G1" s="42"/>
    </row>
    <row r="2" spans="1:7" s="3" customFormat="1" x14ac:dyDescent="0.2">
      <c r="A2" s="32"/>
      <c r="B2" s="45" t="s">
        <v>0</v>
      </c>
      <c r="C2" s="46"/>
      <c r="D2" s="46"/>
      <c r="E2" s="46"/>
      <c r="F2" s="47"/>
      <c r="G2" s="43" t="s">
        <v>7</v>
      </c>
    </row>
    <row r="3" spans="1:7" s="1" customFormat="1" ht="24.95" customHeight="1" x14ac:dyDescent="0.2">
      <c r="A3" s="3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4"/>
    </row>
    <row r="4" spans="1:7" s="1" customFormat="1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3">
        <v>0</v>
      </c>
      <c r="C5" s="13">
        <v>0</v>
      </c>
      <c r="D5" s="13">
        <f>B5+C5</f>
        <v>0</v>
      </c>
      <c r="E5" s="13">
        <v>0</v>
      </c>
      <c r="F5" s="13">
        <v>0</v>
      </c>
      <c r="G5" s="13">
        <f>F5-B5</f>
        <v>0</v>
      </c>
    </row>
    <row r="6" spans="1:7" x14ac:dyDescent="0.2">
      <c r="A6" s="36" t="s">
        <v>15</v>
      </c>
      <c r="B6" s="14">
        <v>0</v>
      </c>
      <c r="C6" s="14">
        <v>0</v>
      </c>
      <c r="D6" s="14">
        <f t="shared" ref="D6:D14" si="0">B6+C6</f>
        <v>0</v>
      </c>
      <c r="E6" s="14">
        <v>0</v>
      </c>
      <c r="F6" s="14">
        <v>0</v>
      </c>
      <c r="G6" s="14">
        <f t="shared" ref="G6:G14" si="1">F6-B6</f>
        <v>0</v>
      </c>
    </row>
    <row r="7" spans="1:7" x14ac:dyDescent="0.2">
      <c r="A7" s="35" t="s">
        <v>16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7" x14ac:dyDescent="0.2">
      <c r="A8" s="35" t="s">
        <v>17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 x14ac:dyDescent="0.2">
      <c r="A9" s="35" t="s">
        <v>18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x14ac:dyDescent="0.2">
      <c r="A10" s="36" t="s">
        <v>19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x14ac:dyDescent="0.2">
      <c r="A11" s="35" t="s">
        <v>20</v>
      </c>
      <c r="B11" s="14">
        <v>6113294</v>
      </c>
      <c r="C11" s="14">
        <v>17281352.77</v>
      </c>
      <c r="D11" s="14">
        <f t="shared" si="0"/>
        <v>23394646.77</v>
      </c>
      <c r="E11" s="14">
        <v>7590231.6500000004</v>
      </c>
      <c r="F11" s="14">
        <v>7590231.6500000004</v>
      </c>
      <c r="G11" s="14">
        <f t="shared" si="1"/>
        <v>1476937.6500000004</v>
      </c>
    </row>
    <row r="12" spans="1:7" ht="22.5" x14ac:dyDescent="0.2">
      <c r="A12" s="35" t="s">
        <v>21</v>
      </c>
      <c r="B12" s="14">
        <v>21844457</v>
      </c>
      <c r="C12" s="14">
        <v>10316434.609999999</v>
      </c>
      <c r="D12" s="14">
        <f t="shared" si="0"/>
        <v>32160891.609999999</v>
      </c>
      <c r="E12" s="14">
        <v>32160891.609999999</v>
      </c>
      <c r="F12" s="14">
        <v>32160891.609999999</v>
      </c>
      <c r="G12" s="14">
        <f t="shared" si="1"/>
        <v>10316434.609999999</v>
      </c>
    </row>
    <row r="13" spans="1:7" ht="22.5" x14ac:dyDescent="0.2">
      <c r="A13" s="35" t="s">
        <v>22</v>
      </c>
      <c r="B13" s="14">
        <v>21969673.280000001</v>
      </c>
      <c r="C13" s="14">
        <v>56064695.25</v>
      </c>
      <c r="D13" s="14">
        <f t="shared" si="0"/>
        <v>78034368.530000001</v>
      </c>
      <c r="E13" s="14">
        <v>78034368.530000001</v>
      </c>
      <c r="F13" s="14">
        <v>78034368.530000001</v>
      </c>
      <c r="G13" s="14">
        <f t="shared" si="1"/>
        <v>56064695.25</v>
      </c>
    </row>
    <row r="14" spans="1:7" x14ac:dyDescent="0.2">
      <c r="A14" s="35" t="s">
        <v>23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SUM(B5:B15)</f>
        <v>49927424.280000001</v>
      </c>
      <c r="C16" s="15">
        <f t="shared" ref="C16:G16" si="2">SUM(C5:C15)</f>
        <v>83662482.629999995</v>
      </c>
      <c r="D16" s="15">
        <f t="shared" si="2"/>
        <v>133589906.91</v>
      </c>
      <c r="E16" s="15">
        <f>SUM(E5:E15)</f>
        <v>117785491.78999999</v>
      </c>
      <c r="F16" s="15">
        <f t="shared" si="2"/>
        <v>117785491.78999999</v>
      </c>
      <c r="G16" s="15">
        <f t="shared" si="2"/>
        <v>67858067.510000005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19">
        <f>IF(G16&gt;0,G16,0)</f>
        <v>67858067.510000005</v>
      </c>
    </row>
    <row r="18" spans="1:7" ht="10.5" customHeight="1" x14ac:dyDescent="0.2">
      <c r="A18" s="30"/>
      <c r="B18" s="45" t="s">
        <v>0</v>
      </c>
      <c r="C18" s="46"/>
      <c r="D18" s="46"/>
      <c r="E18" s="46"/>
      <c r="F18" s="47"/>
      <c r="G18" s="43" t="s">
        <v>7</v>
      </c>
    </row>
    <row r="19" spans="1:7" ht="22.5" x14ac:dyDescent="0.2">
      <c r="A19" s="3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4"/>
    </row>
    <row r="20" spans="1:7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8" t="s">
        <v>27</v>
      </c>
      <c r="B21" s="16">
        <f>SUM(B22:B29)</f>
        <v>21844457</v>
      </c>
      <c r="C21" s="16">
        <f t="shared" ref="C21:G21" si="3">SUM(C22:C29)</f>
        <v>10316434.609999999</v>
      </c>
      <c r="D21" s="16">
        <f t="shared" si="3"/>
        <v>32160891.609999999</v>
      </c>
      <c r="E21" s="16">
        <f t="shared" si="3"/>
        <v>32160891.609999999</v>
      </c>
      <c r="F21" s="16">
        <f t="shared" si="3"/>
        <v>32160891.609999999</v>
      </c>
      <c r="G21" s="16">
        <f t="shared" si="3"/>
        <v>10316434.609999999</v>
      </c>
    </row>
    <row r="22" spans="1:7" x14ac:dyDescent="0.2">
      <c r="A22" s="38" t="s">
        <v>14</v>
      </c>
      <c r="B22" s="17">
        <v>0</v>
      </c>
      <c r="C22" s="17">
        <v>0</v>
      </c>
      <c r="D22" s="17">
        <f>+B22+C22</f>
        <v>0</v>
      </c>
      <c r="E22" s="17">
        <v>0</v>
      </c>
      <c r="F22" s="17">
        <v>0</v>
      </c>
      <c r="G22" s="17">
        <f>F22-B22</f>
        <v>0</v>
      </c>
    </row>
    <row r="23" spans="1:7" x14ac:dyDescent="0.2">
      <c r="A23" s="38" t="s">
        <v>15</v>
      </c>
      <c r="B23" s="17">
        <v>0</v>
      </c>
      <c r="C23" s="17">
        <v>0</v>
      </c>
      <c r="D23" s="17">
        <f t="shared" ref="D23:D29" si="4">+B23+C23</f>
        <v>0</v>
      </c>
      <c r="E23" s="17">
        <v>0</v>
      </c>
      <c r="F23" s="17">
        <v>0</v>
      </c>
      <c r="G23" s="17">
        <f t="shared" ref="G23:G29" si="5">F23-B23</f>
        <v>0</v>
      </c>
    </row>
    <row r="24" spans="1:7" x14ac:dyDescent="0.2">
      <c r="A24" s="38" t="s">
        <v>16</v>
      </c>
      <c r="B24" s="17">
        <v>0</v>
      </c>
      <c r="C24" s="17">
        <v>0</v>
      </c>
      <c r="D24" s="17">
        <f t="shared" si="4"/>
        <v>0</v>
      </c>
      <c r="E24" s="17">
        <v>0</v>
      </c>
      <c r="F24" s="17">
        <v>0</v>
      </c>
      <c r="G24" s="17">
        <f t="shared" si="5"/>
        <v>0</v>
      </c>
    </row>
    <row r="25" spans="1:7" x14ac:dyDescent="0.2">
      <c r="A25" s="38" t="s">
        <v>17</v>
      </c>
      <c r="B25" s="17">
        <v>0</v>
      </c>
      <c r="C25" s="17">
        <v>0</v>
      </c>
      <c r="D25" s="17">
        <f t="shared" si="4"/>
        <v>0</v>
      </c>
      <c r="E25" s="17">
        <v>0</v>
      </c>
      <c r="F25" s="17">
        <v>0</v>
      </c>
      <c r="G25" s="17">
        <f t="shared" si="5"/>
        <v>0</v>
      </c>
    </row>
    <row r="26" spans="1:7" x14ac:dyDescent="0.2">
      <c r="A26" s="38" t="s">
        <v>28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v>0</v>
      </c>
      <c r="G26" s="17">
        <f t="shared" si="5"/>
        <v>0</v>
      </c>
    </row>
    <row r="27" spans="1:7" x14ac:dyDescent="0.2">
      <c r="A27" s="38" t="s">
        <v>29</v>
      </c>
      <c r="B27" s="17">
        <v>0</v>
      </c>
      <c r="C27" s="17">
        <v>0</v>
      </c>
      <c r="D27" s="17">
        <f t="shared" si="4"/>
        <v>0</v>
      </c>
      <c r="E27" s="17">
        <v>0</v>
      </c>
      <c r="F27" s="17">
        <v>0</v>
      </c>
      <c r="G27" s="17">
        <f t="shared" si="5"/>
        <v>0</v>
      </c>
    </row>
    <row r="28" spans="1:7" ht="22.5" x14ac:dyDescent="0.2">
      <c r="A28" s="38" t="s">
        <v>30</v>
      </c>
      <c r="B28" s="17">
        <v>21844457</v>
      </c>
      <c r="C28" s="17">
        <v>10316434.609999999</v>
      </c>
      <c r="D28" s="17">
        <f t="shared" si="4"/>
        <v>32160891.609999999</v>
      </c>
      <c r="E28" s="17">
        <v>32160891.609999999</v>
      </c>
      <c r="F28" s="17">
        <v>32160891.609999999</v>
      </c>
      <c r="G28" s="17">
        <f t="shared" si="5"/>
        <v>10316434.609999999</v>
      </c>
    </row>
    <row r="29" spans="1:7" ht="22.5" x14ac:dyDescent="0.2">
      <c r="A29" s="38" t="s">
        <v>22</v>
      </c>
      <c r="B29" s="17">
        <v>0</v>
      </c>
      <c r="C29" s="17">
        <v>0</v>
      </c>
      <c r="D29" s="17">
        <f t="shared" si="4"/>
        <v>0</v>
      </c>
      <c r="E29" s="17">
        <v>0</v>
      </c>
      <c r="F29" s="17">
        <v>0</v>
      </c>
      <c r="G29" s="17">
        <f t="shared" si="5"/>
        <v>0</v>
      </c>
    </row>
    <row r="30" spans="1:7" x14ac:dyDescent="0.2">
      <c r="A30" s="38"/>
      <c r="B30" s="17"/>
      <c r="C30" s="17"/>
      <c r="D30" s="17"/>
      <c r="E30" s="17"/>
      <c r="F30" s="17"/>
      <c r="G30" s="17"/>
    </row>
    <row r="31" spans="1:7" ht="33.75" x14ac:dyDescent="0.2">
      <c r="A31" s="39" t="s">
        <v>37</v>
      </c>
      <c r="B31" s="18">
        <f>SUM(B32:B35)</f>
        <v>28082967.280000001</v>
      </c>
      <c r="C31" s="18">
        <f t="shared" ref="C31:G31" si="6">SUM(C32:C35)</f>
        <v>73346048.019999996</v>
      </c>
      <c r="D31" s="18">
        <f t="shared" si="6"/>
        <v>101429015.3</v>
      </c>
      <c r="E31" s="18">
        <f t="shared" si="6"/>
        <v>85624600.180000007</v>
      </c>
      <c r="F31" s="18">
        <f t="shared" si="6"/>
        <v>85624600.180000007</v>
      </c>
      <c r="G31" s="18">
        <f>SUM(G32:G35)</f>
        <v>57541632.899999999</v>
      </c>
    </row>
    <row r="32" spans="1:7" x14ac:dyDescent="0.2">
      <c r="A32" s="38" t="s">
        <v>15</v>
      </c>
      <c r="B32" s="17">
        <v>0</v>
      </c>
      <c r="C32" s="17">
        <v>0</v>
      </c>
      <c r="D32" s="17">
        <f>B32+C32</f>
        <v>0</v>
      </c>
      <c r="E32" s="17">
        <v>0</v>
      </c>
      <c r="F32" s="17">
        <v>0</v>
      </c>
      <c r="G32" s="17">
        <f>F32-B32</f>
        <v>0</v>
      </c>
    </row>
    <row r="33" spans="1:7" x14ac:dyDescent="0.2">
      <c r="A33" s="38" t="s">
        <v>31</v>
      </c>
      <c r="B33" s="17">
        <v>0</v>
      </c>
      <c r="C33" s="17">
        <v>0</v>
      </c>
      <c r="D33" s="17">
        <f t="shared" ref="D33:D35" si="7">B33+C33</f>
        <v>0</v>
      </c>
      <c r="E33" s="17">
        <v>0</v>
      </c>
      <c r="F33" s="17">
        <v>0</v>
      </c>
      <c r="G33" s="17">
        <f t="shared" ref="G33:G35" si="8">F33-B33</f>
        <v>0</v>
      </c>
    </row>
    <row r="34" spans="1:7" ht="22.5" x14ac:dyDescent="0.2">
      <c r="A34" s="38" t="s">
        <v>32</v>
      </c>
      <c r="B34" s="17">
        <v>6113294</v>
      </c>
      <c r="C34" s="17">
        <v>17281352.77</v>
      </c>
      <c r="D34" s="17">
        <f t="shared" si="7"/>
        <v>23394646.77</v>
      </c>
      <c r="E34" s="17">
        <v>7590231.6500000004</v>
      </c>
      <c r="F34" s="17">
        <v>7590231.6500000004</v>
      </c>
      <c r="G34" s="17">
        <f t="shared" si="8"/>
        <v>1476937.6500000004</v>
      </c>
    </row>
    <row r="35" spans="1:7" ht="22.5" x14ac:dyDescent="0.2">
      <c r="A35" s="38" t="s">
        <v>22</v>
      </c>
      <c r="B35" s="17">
        <v>21969673.280000001</v>
      </c>
      <c r="C35" s="17">
        <v>56064695.25</v>
      </c>
      <c r="D35" s="17">
        <f t="shared" si="7"/>
        <v>78034368.530000001</v>
      </c>
      <c r="E35" s="17">
        <v>78034368.530000001</v>
      </c>
      <c r="F35" s="17">
        <v>78034368.530000001</v>
      </c>
      <c r="G35" s="17">
        <f t="shared" si="8"/>
        <v>56064695.25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9" t="s">
        <v>33</v>
      </c>
      <c r="B37" s="18">
        <f>SUM(B38)</f>
        <v>0</v>
      </c>
      <c r="C37" s="18">
        <f t="shared" ref="C37:G37" si="9">SUM(C38)</f>
        <v>0</v>
      </c>
      <c r="D37" s="18">
        <f t="shared" si="9"/>
        <v>0</v>
      </c>
      <c r="E37" s="18">
        <f t="shared" si="9"/>
        <v>0</v>
      </c>
      <c r="F37" s="18">
        <f t="shared" si="9"/>
        <v>0</v>
      </c>
      <c r="G37" s="18">
        <f t="shared" si="9"/>
        <v>0</v>
      </c>
    </row>
    <row r="38" spans="1:7" x14ac:dyDescent="0.2">
      <c r="A38" s="38" t="s">
        <v>23</v>
      </c>
      <c r="B38" s="18">
        <v>0</v>
      </c>
      <c r="C38" s="18">
        <v>0</v>
      </c>
      <c r="D38" s="18">
        <f>B38+C38</f>
        <v>0</v>
      </c>
      <c r="E38" s="18">
        <v>0</v>
      </c>
      <c r="F38" s="18">
        <v>0</v>
      </c>
      <c r="G38" s="18">
        <f>F38-B38</f>
        <v>0</v>
      </c>
    </row>
    <row r="39" spans="1:7" x14ac:dyDescent="0.2">
      <c r="A39" s="38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15">
        <f>B21+B31+B37</f>
        <v>49927424.280000001</v>
      </c>
      <c r="C40" s="15">
        <f t="shared" ref="C40:G40" si="10">C21+C31+C37</f>
        <v>83662482.629999995</v>
      </c>
      <c r="D40" s="15">
        <f t="shared" si="10"/>
        <v>133589906.91</v>
      </c>
      <c r="E40" s="15">
        <f t="shared" si="10"/>
        <v>117785491.79000001</v>
      </c>
      <c r="F40" s="15">
        <f t="shared" si="10"/>
        <v>117785491.79000001</v>
      </c>
      <c r="G40" s="15">
        <f t="shared" si="10"/>
        <v>67858067.50999999</v>
      </c>
    </row>
    <row r="41" spans="1:7" x14ac:dyDescent="0.2">
      <c r="A41" s="20"/>
      <c r="B41" s="21"/>
      <c r="C41" s="21"/>
      <c r="D41" s="21"/>
      <c r="E41" s="22" t="s">
        <v>25</v>
      </c>
      <c r="F41" s="23"/>
      <c r="G41" s="19">
        <v>67858067.50999999</v>
      </c>
    </row>
    <row r="43" spans="1:7" ht="22.5" x14ac:dyDescent="0.2">
      <c r="A43" s="26" t="s">
        <v>34</v>
      </c>
    </row>
    <row r="44" spans="1:7" x14ac:dyDescent="0.2">
      <c r="A44" s="27" t="s">
        <v>35</v>
      </c>
    </row>
    <row r="45" spans="1:7" x14ac:dyDescent="0.2">
      <c r="A45" s="27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Utsma_Panteras_2</cp:lastModifiedBy>
  <cp:revision/>
  <dcterms:created xsi:type="dcterms:W3CDTF">2012-12-11T20:48:19Z</dcterms:created>
  <dcterms:modified xsi:type="dcterms:W3CDTF">2025-01-30T23:12:22Z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