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SIRET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<sst xmlns="http://schemas.openxmlformats.org/spreadsheetml/2006/main" count="859" uniqueCount="605">
  <si>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</si>
  <si>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</si>
  <si>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</si>
  <si>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</si>
  <si>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</si>
  <si>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</si>
  <si>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</si>
  <si>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</si>
  <si>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</si>
  <si>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</si>
  <si>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</si>
  <si>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</si>
  <si>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</si>
  <si>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</si>
  <si>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</si>
  <si>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</si>
  <si>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</si>
  <si>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</si>
  <si>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</si>
  <si>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</si>
  <si>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</si>
  <si>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</si>
  <si>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</si>
  <si>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</si>
  <si>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</si>
  <si>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</si>
  <si>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</si>
  <si>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</si>
  <si>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</si>
  <si>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</si>
  <si>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</si>
  <si>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</si>
  <si>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</si>
  <si>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</si>
  <si>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</si>
  <si>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</si>
  <si>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</si>
  <si>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</si>
  <si>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</si>
  <si>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</si>
  <si>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</si>
  <si>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</si>
  <si>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</si>
  <si>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</si>
  <si>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</si>
  <si>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</si>
  <si>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</si>
  <si>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</si>
  <si>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</si>
  <si>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</si>
  <si>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</si>
  <si>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</si>
  <si>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</si>
  <si>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</si>
  <si>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</si>
  <si>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</si>
  <si>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</si>
  <si>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</si>
  <si>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</si>
  <si>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</si>
  <si>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</si>
  <si>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</si>
  <si>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</si>
  <si>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</si>
  <si>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</si>
  <si>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</si>
  <si>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</si>
  <si>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</si>
  <si>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</si>
  <si>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</si>
  <si>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</si>
  <si>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</si>
  <si>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</si>
  <si>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</si>
  <si>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</si>
  <si>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</si>
  <si>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</si>
  <si>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</si>
  <si>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</si>
  <si>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</si>
  <si>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</si>
  <si>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</si>
  <si>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</si>
  <si>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</si>
  <si>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</si>
  <si>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</si>
  <si>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</si>
  <si>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</si>
  <si>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</si>
  <si>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</si>
  <si>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</si>
  <si>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</si>
  <si>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</si>
  <si>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</si>
  <si>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</si>
  <si>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</si>
  <si>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</si>
  <si>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</si>
  <si>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</si>
  <si>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</si>
  <si>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</si>
  <si>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</si>
  <si>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</si>
  <si>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</si>
  <si>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</si>
  <si>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</si>
  <si>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</si>
  <si>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</si>
  <si>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</si>
  <si>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</si>
  <si>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</si>
  <si>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</si>
  <si>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</si>
  <si>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</si>
  <si>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</si>
  <si>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</si>
  <si>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</si>
  <si>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</si>
  <si>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</si>
  <si>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</si>
  <si>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</si>
  <si>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</si>
  <si>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</si>
  <si>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</si>
  <si>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</si>
  <si>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</si>
  <si>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</si>
  <si>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</si>
  <si>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</si>
  <si>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</si>
  <si>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</si>
  <si>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</si>
  <si>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</si>
  <si>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</si>
  <si>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</si>
  <si>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</si>
  <si>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</si>
  <si>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</si>
  <si>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</si>
  <si>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</si>
  <si>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</si>
  <si>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</si>
  <si>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</si>
  <si>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</si>
  <si>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</si>
  <si>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</si>
  <si>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</si>
  <si>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</si>
  <si>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</si>
  <si>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</si>
  <si>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</si>
  <si>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</si>
  <si>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</si>
  <si>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</si>
  <si>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</si>
  <si>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</si>
  <si>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</si>
  <si>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</si>
  <si>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</si>
  <si>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</si>
  <si>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</si>
  <si>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</si>
  <si>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</si>
  <si>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</si>
  <si>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</si>
  <si>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</si>
  <si>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</si>
  <si>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</si>
  <si>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</si>
  <si>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</si>
  <si>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</si>
  <si>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</si>
  <si>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</si>
  <si>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</si>
  <si>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</si>
  <si>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</si>
  <si>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</si>
  <si>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</si>
  <si>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</si>
  <si>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</si>
  <si>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</si>
  <si>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</si>
  <si>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</si>
  <si>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</si>
  <si>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</si>
  <si>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</si>
  <si>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</si>
  <si>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</si>
  <si>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</si>
  <si>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</si>
  <si>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</si>
  <si>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</si>
  <si>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</si>
  <si>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</si>
  <si>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</si>
  <si>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</si>
  <si>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</si>
  <si>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</si>
  <si>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</si>
  <si>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</si>
  <si>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</si>
  <si>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</si>
  <si>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</si>
  <si>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</si>
  <si>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</si>
  <si>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</si>
  <si>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</si>
  <si>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</si>
  <si>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</si>
  <si>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</si>
  <si>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</si>
  <si>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</si>
  <si>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</si>
  <si>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</si>
  <si>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</si>
  <si>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</si>
  <si>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</si>
  <si>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</si>
  <si>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</si>
  <si>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</si>
  <si>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</si>
  <si>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</si>
  <si>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</si>
  <si>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</si>
  <si>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</si>
  <si>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</si>
  <si>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</si>
  <si>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</si>
  <si>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</si>
  <si>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</si>
  <si>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</si>
  <si>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</si>
  <si>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</si>
  <si>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</si>
  <si>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</si>
  <si>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</si>
  <si>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</si>
  <si>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</si>
  <si>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</si>
  <si>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</si>
  <si>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</si>
  <si>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</si>
  <si>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</si>
  <si>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</si>
  <si>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</si>
  <si>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</si>
  <si>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</si>
  <si>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</si>
  <si>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</si>
  <si>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</si>
  <si>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</si>
  <si>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</si>
  <si>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</si>
  <si>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</si>
  <si>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</si>
  <si>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</si>
  <si>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</si>
  <si>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</si>
  <si>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</si>
  <si>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</si>
  <si>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</si>
  <si>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</si>
  <si>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</si>
  <si>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</si>
  <si>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</si>
  <si>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</si>
  <si>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</si>
  <si>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</si>
  <si>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</si>
  <si>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</si>
  <si>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</si>
  <si>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</si>
  <si>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</si>
  <si>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</si>
  <si>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</si>
  <si>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</si>
  <si>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</si>
  <si>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</si>
  <si>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</si>
  <si>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</si>
  <si>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</si>
  <si>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</si>
  <si>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</si>
  <si>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</si>
  <si>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</si>
  <si>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</si>
  <si>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</si>
  <si>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</si>
  <si>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</si>
  <si>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</si>
  <si>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</si>
  <si>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</si>
  <si>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</si>
  <si>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</si>
  <si>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</si>
  <si>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</si>
  <si>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</si>
  <si>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</si>
  <si>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</si>
  <si>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</si>
  <si>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</si>
  <si>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</si>
  <si>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</si>
  <si>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</si>
  <si>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</si>
  <si>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</si>
  <si>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</si>
  <si>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</si>
  <si>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</si>
  <si>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</si>
  <si>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</si>
  <si>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</si>
  <si>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</si>
  <si>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</si>
  <si>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</si>
  <si>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</si>
  <si>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</si>
  <si>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</si>
  <si>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</si>
  <si>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</si>
  <si>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</si>
  <si>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</si>
  <si>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</si>
  <si>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</si>
  <si>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</si>
  <si>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</si>
  <si>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</si>
  <si>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</si>
  <si>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</si>
  <si>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</si>
  <si>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</si>
  <si>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</si>
  <si>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</si>
  <si>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</si>
  <si>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</si>
  <si>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</si>
  <si>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</si>
  <si>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</si>
  <si>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</si>
  <si>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</si>
  <si>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</si>
  <si>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</si>
  <si>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</si>
  <si>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</si>
  <si>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</si>
  <si>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</si>
  <si>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</si>
  <si>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</si>
  <si>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</si>
  <si>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</si>
  <si>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</si>
  <si>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</si>
  <si>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</si>
  <si>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</si>
  <si>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</si>
  <si>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</si>
  <si>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</si>
  <si>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</si>
  <si>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</si>
  <si>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</si>
  <si>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</si>
  <si>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</si>
  <si>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</si>
  <si>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</si>
  <si>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</si>
  <si>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</si>
  <si>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</si>
  <si>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</si>
  <si>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</si>
  <si>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</si>
  <si>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</si>
  <si>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</si>
  <si>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</si>
  <si>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</si>
  <si>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</si>
  <si>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</si>
  <si>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</si>
  <si>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</si>
  <si>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</si>
  <si>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</si>
  <si>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</si>
  <si>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</si>
  <si>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</si>
  <si>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</si>
  <si>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</si>
  <si>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</si>
  <si>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</si>
  <si>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</si>
  <si>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</si>
  <si>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</si>
  <si>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</si>
  <si>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</si>
  <si>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</si>
  <si>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</si>
  <si>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</si>
  <si>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</si>
  <si>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</si>
  <si>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</si>
  <si>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</si>
  <si>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</si>
  <si>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</si>
  <si>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</si>
  <si>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</si>
  <si>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</si>
  <si>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</si>
  <si>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</si>
  <si>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</si>
  <si>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</si>
  <si>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</si>
  <si>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</si>
  <si>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</si>
  <si>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</si>
  <si>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</si>
  <si>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</si>
  <si>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</si>
  <si>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</si>
  <si>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</si>
  <si>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</si>
  <si>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</si>
  <si>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</si>
  <si>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</si>
  <si>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</si>
  <si>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</si>
  <si>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</si>
  <si>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</si>
  <si>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</si>
  <si>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</si>
  <si>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</si>
  <si>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</si>
  <si>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</si>
  <si>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</si>
  <si>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</si>
  <si>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</si>
  <si>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</si>
  <si>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</si>
  <si>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</si>
  <si>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</si>
  <si>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</si>
  <si>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</si>
  <si>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</si>
  <si>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</si>
  <si>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</si>
  <si>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</si>
  <si>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</si>
  <si>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</si>
  <si>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</si>
  <si>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</si>
  <si>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</si>
  <si>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</si>
  <si>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</si>
  <si>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</si>
  <si>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</si>
  <si>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</si>
  <si>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</si>
  <si>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</si>
  <si>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</si>
  <si>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</si>
  <si>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</si>
  <si>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</si>
  <si>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</si>
  <si>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</si>
  <si>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</si>
  <si>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</si>
  <si>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</si>
  <si>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</si>
  <si>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</si>
  <si>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</si>
  <si>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</si>
  <si>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</si>
  <si>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</si>
  <si>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</si>
  <si>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</si>
  <si>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</si>
  <si>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</si>
  <si>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</si>
  <si>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</si>
  <si>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</si>
  <si>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</si>
  <si>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</si>
  <si>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</si>
  <si>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</si>
  <si>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</si>
  <si>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</si>
  <si>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</si>
  <si>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</si>
  <si>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</si>
  <si>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</si>
  <si>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</si>
  <si>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</si>
  <si>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</si>
  <si>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</si>
  <si>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</si>
  <si>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</si>
  <si>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</si>
  <si>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</si>
  <si>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</si>
  <si>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</si>
  <si>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</si>
  <si>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</si>
  <si>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</si>
  <si>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</si>
  <si>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</si>
  <si>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</si>
  <si>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</si>
  <si>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</si>
  <si>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</si>
  <si>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</si>
  <si>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</si>
  <si>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</si>
  <si>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</si>
  <si>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</si>
  <si>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</si>
  <si>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</si>
  <si>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</si>
  <si>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</si>
  <si>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</si>
  <si>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</si>
  <si>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</si>
  <si>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</si>
  <si>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</si>
  <si>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</si>
  <si>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</si>
  <si>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</si>
  <si>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</si>
  <si>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</si>
  <si>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</si>
  <si>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</si>
  <si>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</si>
  <si>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</si>
  <si>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</si>
  <si>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</si>
  <si>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</si>
  <si>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</si>
  <si>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</si>
  <si>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</si>
  <si>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</si>
  <si>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</si>
  <si>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</si>
  <si>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</si>
  <si>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</si>
  <si>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</si>
  <si>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</si>
  <si>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</si>
  <si>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</si>
  <si>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</si>
  <si>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</si>
  <si>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</si>
  <si>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</si>
  <si>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</si>
  <si>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</si>
  <si>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</si>
  <si>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</si>
  <si>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</si>
  <si>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</si>
  <si>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</si>
  <si>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</si>
  <si>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</si>
  <si>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</si>
  <si>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</si>
  <si>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</si>
  <si>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</si>
  <si>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</si>
  <si>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</si>
  <si>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</si>
  <si>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</si>
  <si>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</si>
  <si>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</si>
  <si>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</si>
  <si>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</si>
  <si>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</si>
  <si>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</si>
  <si>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</si>
  <si>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</si>
  <si>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</si>
  <si>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</si>
  <si>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</si>
  <si>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</si>
  <si>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</si>
  <si>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</si>
  <si>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</si>
  <si>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</si>
  <si>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</si>
  <si>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</si>
  <si>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</si>
  <si>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</si>
  <si>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</si>
  <si>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</si>
  <si>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</si>
  <si>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</si>
  <si>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</si>
  <si>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</si>
  <si>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</si>
  <si>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</si>
  <si>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</si>
  <si>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</si>
  <si>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</si>
  <si>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</si>
  <si>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</si>
  <si>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</si>
  <si>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</si>
  <si>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TECNOLOGICA DE SAN MIGUEL ALLENDE</t>
  </si>
  <si>
    <t>Del 1 de Enero al 31 de Diciembre de 2024</t>
  </si>
  <si>
    <t>Bajo protesta de decir verdad declaramos que los Estados Financieros y sus notas, son razonablemente correctos y son 
responsabilidad del emisor.</t>
  </si>
  <si>
    <t>Bajo protesta de decir verdad declaramos que los Estados Financieros y sus notas, son razonablemente correctos y son responsabilidad 
del emisor.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</si>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</sst>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5" fillId="0" borderId="0" xfId="10" applyFont="1" applyAlignment="1">
      <alignment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</xdr:col>
      <xdr:colOff>2438400</xdr:colOff>
      <xdr:row>50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685800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1543050</xdr:colOff>
      <xdr:row>45</xdr:row>
      <xdr:rowOff>123825</xdr:rowOff>
    </xdr:from>
    <xdr:to>
      <xdr:col>3</xdr:col>
      <xdr:colOff>451485</xdr:colOff>
      <xdr:row>50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524125" y="68389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215</xdr:row>
      <xdr:rowOff>123825</xdr:rowOff>
    </xdr:from>
    <xdr:to>
      <xdr:col>1</xdr:col>
      <xdr:colOff>2752725</xdr:colOff>
      <xdr:row>220</xdr:row>
      <xdr:rowOff>99060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3322320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3400425</xdr:colOff>
      <xdr:row>215</xdr:row>
      <xdr:rowOff>114300</xdr:rowOff>
    </xdr:from>
    <xdr:to>
      <xdr:col>4</xdr:col>
      <xdr:colOff>137160</xdr:colOff>
      <xdr:row>220</xdr:row>
      <xdr:rowOff>74295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067175" y="3321367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174</xdr:row>
      <xdr:rowOff>107156</xdr:rowOff>
    </xdr:from>
    <xdr:to>
      <xdr:col>6</xdr:col>
      <xdr:colOff>187167</xdr:colOff>
      <xdr:row>179</xdr:row>
      <xdr:rowOff>67151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548438" y="25348406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595312</xdr:colOff>
      <xdr:row>174</xdr:row>
      <xdr:rowOff>130969</xdr:rowOff>
    </xdr:from>
    <xdr:to>
      <xdr:col>1</xdr:col>
      <xdr:colOff>3348037</xdr:colOff>
      <xdr:row>179</xdr:row>
      <xdr:rowOff>106204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95312" y="25372219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</xdr:col>
      <xdr:colOff>2752725</xdr:colOff>
      <xdr:row>37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50958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28575</xdr:colOff>
      <xdr:row>32</xdr:row>
      <xdr:rowOff>133350</xdr:rowOff>
    </xdr:from>
    <xdr:to>
      <xdr:col>6</xdr:col>
      <xdr:colOff>32385</xdr:colOff>
      <xdr:row>37</xdr:row>
      <xdr:rowOff>93345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905250" y="50863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4015153</xdr:colOff>
      <xdr:row>148</xdr:row>
      <xdr:rowOff>131885</xdr:rowOff>
    </xdr:from>
    <xdr:to>
      <xdr:col>6</xdr:col>
      <xdr:colOff>153278</xdr:colOff>
      <xdr:row>153</xdr:row>
      <xdr:rowOff>73562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81903" y="22200577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571500</xdr:colOff>
      <xdr:row>148</xdr:row>
      <xdr:rowOff>124558</xdr:rowOff>
    </xdr:from>
    <xdr:to>
      <xdr:col>1</xdr:col>
      <xdr:colOff>3324225</xdr:colOff>
      <xdr:row>153</xdr:row>
      <xdr:rowOff>81475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71500" y="2219325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1</xdr:col>
      <xdr:colOff>3200400</xdr:colOff>
      <xdr:row>30</xdr:row>
      <xdr:rowOff>127635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415290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2057400</xdr:colOff>
      <xdr:row>26</xdr:row>
      <xdr:rowOff>19050</xdr:rowOff>
    </xdr:from>
    <xdr:to>
      <xdr:col>4</xdr:col>
      <xdr:colOff>270510</xdr:colOff>
      <xdr:row>30</xdr:row>
      <xdr:rowOff>121920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276475" y="416242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43</xdr:row>
      <xdr:rowOff>28575</xdr:rowOff>
    </xdr:from>
    <xdr:to>
      <xdr:col>4</xdr:col>
      <xdr:colOff>184785</xdr:colOff>
      <xdr:row>47</xdr:row>
      <xdr:rowOff>131445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152650" y="68770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43</xdr:row>
      <xdr:rowOff>28575</xdr:rowOff>
    </xdr:from>
    <xdr:to>
      <xdr:col>1</xdr:col>
      <xdr:colOff>3314700</xdr:colOff>
      <xdr:row>48</xdr:row>
      <xdr:rowOff>3810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42875" y="659130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1</xdr:col>
      <xdr:colOff>3419475</xdr:colOff>
      <xdr:row>64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885825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2314575</xdr:colOff>
      <xdr:row>59</xdr:row>
      <xdr:rowOff>133350</xdr:rowOff>
    </xdr:from>
    <xdr:to>
      <xdr:col>3</xdr:col>
      <xdr:colOff>946785</xdr:colOff>
      <xdr:row>64</xdr:row>
      <xdr:rowOff>93345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981325" y="884872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48" sqref="B4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4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19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110513308.18000001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5567813.9000000004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5567813.9000000004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5567813.9000000004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102923076.53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24888708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1500000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23388708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78034368.530000001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78034368.530000001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2022417.75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2022417.75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2022417.75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101535611.18000001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96887884.650000006</v>
      </c>
      <c r="D95" s="124">
        <f>C95/$C$94</f>
        <v>0.95422565072503851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42669240.519999996</v>
      </c>
      <c r="D96" s="124">
        <f t="shared" ref="D96:D159" si="0">C96/$C$94</f>
        <v>0.42023916559045421</v>
      </c>
      <c r="E96" s="42"/>
    </row>
    <row r="97" spans="1:5" x14ac:dyDescent="0.2">
      <c r="A97" s="44">
        <v>5111</v>
      </c>
      <c r="B97" s="42" t="s">
        <v>279</v>
      </c>
      <c r="C97" s="45">
        <v>17797212.649999999</v>
      </c>
      <c r="D97" s="46">
        <f t="shared" si="0"/>
        <v>0.17528049955251176</v>
      </c>
      <c r="E97" s="42"/>
    </row>
    <row r="98" spans="1:5" x14ac:dyDescent="0.2">
      <c r="A98" s="44">
        <v>5112</v>
      </c>
      <c r="B98" s="42" t="s">
        <v>280</v>
      </c>
      <c r="C98" s="45">
        <v>9863845.3300000001</v>
      </c>
      <c r="D98" s="46">
        <f t="shared" si="0"/>
        <v>9.7146658353329862E-2</v>
      </c>
      <c r="E98" s="42"/>
    </row>
    <row r="99" spans="1:5" x14ac:dyDescent="0.2">
      <c r="A99" s="44">
        <v>5113</v>
      </c>
      <c r="B99" s="42" t="s">
        <v>281</v>
      </c>
      <c r="C99" s="45">
        <v>4486918.97</v>
      </c>
      <c r="D99" s="46">
        <f t="shared" si="0"/>
        <v>4.4190593998057415E-2</v>
      </c>
      <c r="E99" s="42"/>
    </row>
    <row r="100" spans="1:5" x14ac:dyDescent="0.2">
      <c r="A100" s="44">
        <v>5114</v>
      </c>
      <c r="B100" s="42" t="s">
        <v>282</v>
      </c>
      <c r="C100" s="45">
        <v>8532013.1799999997</v>
      </c>
      <c r="D100" s="46">
        <f t="shared" si="0"/>
        <v>8.4029761389574367E-2</v>
      </c>
      <c r="E100" s="42"/>
    </row>
    <row r="101" spans="1:5" x14ac:dyDescent="0.2">
      <c r="A101" s="44">
        <v>5115</v>
      </c>
      <c r="B101" s="42" t="s">
        <v>283</v>
      </c>
      <c r="C101" s="45">
        <v>1989250.39</v>
      </c>
      <c r="D101" s="46">
        <f t="shared" si="0"/>
        <v>1.9591652296980833E-2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39744622.419999994</v>
      </c>
      <c r="D103" s="124">
        <f t="shared" si="0"/>
        <v>0.39143529997117599</v>
      </c>
      <c r="E103" s="42"/>
    </row>
    <row r="104" spans="1:5" x14ac:dyDescent="0.2">
      <c r="A104" s="44">
        <v>5121</v>
      </c>
      <c r="B104" s="42" t="s">
        <v>286</v>
      </c>
      <c r="C104" s="45">
        <v>420266.9</v>
      </c>
      <c r="D104" s="46">
        <f t="shared" si="0"/>
        <v>4.1391083888288266E-3</v>
      </c>
      <c r="E104" s="42"/>
    </row>
    <row r="105" spans="1:5" x14ac:dyDescent="0.2">
      <c r="A105" s="44">
        <v>5122</v>
      </c>
      <c r="B105" s="42" t="s">
        <v>287</v>
      </c>
      <c r="C105" s="45">
        <v>38018449.670000002</v>
      </c>
      <c r="D105" s="46">
        <f t="shared" si="0"/>
        <v>0.3744346365592045</v>
      </c>
      <c r="E105" s="42"/>
    </row>
    <row r="106" spans="1:5" x14ac:dyDescent="0.2">
      <c r="A106" s="44">
        <v>5123</v>
      </c>
      <c r="B106" s="42" t="s">
        <v>288</v>
      </c>
      <c r="C106" s="45">
        <v>129837.75999999999</v>
      </c>
      <c r="D106" s="46">
        <f t="shared" si="0"/>
        <v>1.2787411085734895E-3</v>
      </c>
      <c r="E106" s="42"/>
    </row>
    <row r="107" spans="1:5" x14ac:dyDescent="0.2">
      <c r="A107" s="44">
        <v>5124</v>
      </c>
      <c r="B107" s="42" t="s">
        <v>289</v>
      </c>
      <c r="C107" s="45">
        <v>85639.91</v>
      </c>
      <c r="D107" s="46">
        <f t="shared" si="0"/>
        <v>8.4344703306290765E-4</v>
      </c>
      <c r="E107" s="42"/>
    </row>
    <row r="108" spans="1:5" x14ac:dyDescent="0.2">
      <c r="A108" s="44">
        <v>5125</v>
      </c>
      <c r="B108" s="42" t="s">
        <v>290</v>
      </c>
      <c r="C108" s="45">
        <v>321020.36</v>
      </c>
      <c r="D108" s="46">
        <f t="shared" si="0"/>
        <v>3.1616529045253141E-3</v>
      </c>
      <c r="E108" s="42"/>
    </row>
    <row r="109" spans="1:5" x14ac:dyDescent="0.2">
      <c r="A109" s="44">
        <v>5126</v>
      </c>
      <c r="B109" s="42" t="s">
        <v>291</v>
      </c>
      <c r="C109" s="45">
        <v>700680.48</v>
      </c>
      <c r="D109" s="46">
        <f t="shared" si="0"/>
        <v>6.9008348091572488E-3</v>
      </c>
      <c r="E109" s="42"/>
    </row>
    <row r="110" spans="1:5" x14ac:dyDescent="0.2">
      <c r="A110" s="44">
        <v>5127</v>
      </c>
      <c r="B110" s="42" t="s">
        <v>292</v>
      </c>
      <c r="C110" s="45">
        <v>22535.5</v>
      </c>
      <c r="D110" s="46">
        <f t="shared" si="0"/>
        <v>2.2194676072860369E-4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46191.839999999997</v>
      </c>
      <c r="D112" s="46">
        <f t="shared" si="0"/>
        <v>4.5493240709520289E-4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14474021.710000003</v>
      </c>
      <c r="D113" s="124">
        <f t="shared" si="0"/>
        <v>0.14255118516340823</v>
      </c>
      <c r="E113" s="42"/>
    </row>
    <row r="114" spans="1:5" x14ac:dyDescent="0.2">
      <c r="A114" s="44">
        <v>5131</v>
      </c>
      <c r="B114" s="42" t="s">
        <v>296</v>
      </c>
      <c r="C114" s="45">
        <v>976391.78</v>
      </c>
      <c r="D114" s="46">
        <f t="shared" si="0"/>
        <v>9.6162495961054986E-3</v>
      </c>
      <c r="E114" s="42"/>
    </row>
    <row r="115" spans="1:5" x14ac:dyDescent="0.2">
      <c r="A115" s="44">
        <v>5132</v>
      </c>
      <c r="B115" s="42" t="s">
        <v>297</v>
      </c>
      <c r="C115" s="45">
        <v>1146416.3500000001</v>
      </c>
      <c r="D115" s="46">
        <f t="shared" si="0"/>
        <v>1.1290781004584288E-2</v>
      </c>
      <c r="E115" s="42"/>
    </row>
    <row r="116" spans="1:5" x14ac:dyDescent="0.2">
      <c r="A116" s="44">
        <v>5133</v>
      </c>
      <c r="B116" s="42" t="s">
        <v>298</v>
      </c>
      <c r="C116" s="45">
        <v>3990183.34</v>
      </c>
      <c r="D116" s="46">
        <f t="shared" si="0"/>
        <v>3.929836333900915E-2</v>
      </c>
      <c r="E116" s="42"/>
    </row>
    <row r="117" spans="1:5" x14ac:dyDescent="0.2">
      <c r="A117" s="44">
        <v>5134</v>
      </c>
      <c r="B117" s="42" t="s">
        <v>299</v>
      </c>
      <c r="C117" s="45">
        <v>177409.15</v>
      </c>
      <c r="D117" s="46">
        <f t="shared" si="0"/>
        <v>1.747260374347805E-3</v>
      </c>
      <c r="E117" s="42"/>
    </row>
    <row r="118" spans="1:5" x14ac:dyDescent="0.2">
      <c r="A118" s="44">
        <v>5135</v>
      </c>
      <c r="B118" s="42" t="s">
        <v>300</v>
      </c>
      <c r="C118" s="45">
        <v>5255099.2300000004</v>
      </c>
      <c r="D118" s="46">
        <f t="shared" si="0"/>
        <v>5.1756218029592405E-2</v>
      </c>
      <c r="E118" s="42"/>
    </row>
    <row r="119" spans="1:5" x14ac:dyDescent="0.2">
      <c r="A119" s="44">
        <v>5136</v>
      </c>
      <c r="B119" s="42" t="s">
        <v>301</v>
      </c>
      <c r="C119" s="45">
        <v>795087.64</v>
      </c>
      <c r="D119" s="46">
        <f t="shared" si="0"/>
        <v>7.8306283949036055E-3</v>
      </c>
      <c r="E119" s="42"/>
    </row>
    <row r="120" spans="1:5" x14ac:dyDescent="0.2">
      <c r="A120" s="44">
        <v>5137</v>
      </c>
      <c r="B120" s="42" t="s">
        <v>302</v>
      </c>
      <c r="C120" s="45">
        <v>492543.38</v>
      </c>
      <c r="D120" s="46">
        <f t="shared" si="0"/>
        <v>4.8509421894041725E-3</v>
      </c>
      <c r="E120" s="42"/>
    </row>
    <row r="121" spans="1:5" x14ac:dyDescent="0.2">
      <c r="A121" s="44">
        <v>5138</v>
      </c>
      <c r="B121" s="42" t="s">
        <v>303</v>
      </c>
      <c r="C121" s="45">
        <v>611344.09</v>
      </c>
      <c r="D121" s="46">
        <f t="shared" si="0"/>
        <v>6.0209820268499019E-3</v>
      </c>
      <c r="E121" s="42"/>
    </row>
    <row r="122" spans="1:5" x14ac:dyDescent="0.2">
      <c r="A122" s="44">
        <v>5139</v>
      </c>
      <c r="B122" s="42" t="s">
        <v>304</v>
      </c>
      <c r="C122" s="45">
        <v>1029546.75</v>
      </c>
      <c r="D122" s="46">
        <f t="shared" si="0"/>
        <v>1.0139760208611372E-2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1265263.44</v>
      </c>
      <c r="D123" s="124">
        <f t="shared" si="0"/>
        <v>1.2461277627580042E-2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1265263.44</v>
      </c>
      <c r="D133" s="124">
        <f t="shared" si="0"/>
        <v>1.2461277627580042E-2</v>
      </c>
      <c r="E133" s="42"/>
    </row>
    <row r="134" spans="1:5" x14ac:dyDescent="0.2">
      <c r="A134" s="44">
        <v>5241</v>
      </c>
      <c r="B134" s="42" t="s">
        <v>314</v>
      </c>
      <c r="C134" s="45">
        <v>1265263.44</v>
      </c>
      <c r="D134" s="46">
        <f t="shared" si="0"/>
        <v>1.2461277627580042E-2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3382463.09</v>
      </c>
      <c r="D181" s="124">
        <f t="shared" si="1"/>
        <v>3.3313071647381398E-2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3382461.58</v>
      </c>
      <c r="D182" s="124">
        <f t="shared" si="1"/>
        <v>3.3313056775751804E-2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3382461.58</v>
      </c>
      <c r="D187" s="46">
        <f t="shared" si="1"/>
        <v>3.3313056775751804E-2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1.51</v>
      </c>
      <c r="D200" s="124">
        <f t="shared" si="1"/>
        <v>1.4871629593316837E-8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1.51</v>
      </c>
      <c r="D209" s="46">
        <f t="shared" si="1"/>
        <v>1.4871629593316837E-8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15708780.619999999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1713112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34972.75</v>
      </c>
      <c r="D15" s="18">
        <v>31771.75</v>
      </c>
      <c r="E15" s="18">
        <v>30805.75</v>
      </c>
      <c r="F15" s="18">
        <v>30805.75</v>
      </c>
      <c r="G15" s="18">
        <v>30805.75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2037862.06</v>
      </c>
      <c r="D20" s="18">
        <v>2037862.06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2796503.09</v>
      </c>
      <c r="D24" s="18">
        <v>2796503.09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-398471.38</v>
      </c>
      <c r="D27" s="18">
        <v>-398471.38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135688493.87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135688493.87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66005887.700000003</v>
      </c>
      <c r="D64" s="18">
        <f t="shared" ref="D64:E64" si="0">SUM(D65:D72)</f>
        <v>20838336.93</v>
      </c>
      <c r="E64" s="18">
        <f t="shared" si="0"/>
        <v>39807282.960000001</v>
      </c>
    </row>
    <row r="65" spans="1:9" x14ac:dyDescent="0.2">
      <c r="A65" s="16">
        <v>1241</v>
      </c>
      <c r="B65" s="14" t="s">
        <v>157</v>
      </c>
      <c r="C65" s="18">
        <v>14548236.65</v>
      </c>
      <c r="D65" s="18">
        <v>3118736.58</v>
      </c>
      <c r="E65" s="18">
        <v>10254807.25</v>
      </c>
    </row>
    <row r="66" spans="1:9" x14ac:dyDescent="0.2">
      <c r="A66" s="16">
        <v>1242</v>
      </c>
      <c r="B66" s="14" t="s">
        <v>158</v>
      </c>
      <c r="C66" s="18">
        <v>2991824.32</v>
      </c>
      <c r="D66" s="18">
        <v>3118736.58</v>
      </c>
      <c r="E66" s="18">
        <v>1653440.79</v>
      </c>
    </row>
    <row r="67" spans="1:9" x14ac:dyDescent="0.2">
      <c r="A67" s="16">
        <v>1243</v>
      </c>
      <c r="B67" s="14" t="s">
        <v>159</v>
      </c>
      <c r="C67" s="18">
        <v>1769951.57</v>
      </c>
      <c r="D67" s="18">
        <v>3118736.58</v>
      </c>
      <c r="E67" s="18">
        <v>525294.74</v>
      </c>
    </row>
    <row r="68" spans="1:9" x14ac:dyDescent="0.2">
      <c r="A68" s="16">
        <v>1244</v>
      </c>
      <c r="B68" s="14" t="s">
        <v>160</v>
      </c>
      <c r="C68" s="18">
        <v>7498000.4800000004</v>
      </c>
      <c r="D68" s="18">
        <v>3382461.58</v>
      </c>
      <c r="E68" s="18">
        <v>5262667.3600000003</v>
      </c>
    </row>
    <row r="69" spans="1:9" x14ac:dyDescent="0.2">
      <c r="A69" s="16">
        <v>1245</v>
      </c>
      <c r="B69" s="14" t="s">
        <v>161</v>
      </c>
      <c r="C69" s="18">
        <v>426163.68</v>
      </c>
      <c r="D69" s="18">
        <v>3382461.58</v>
      </c>
      <c r="E69" s="18">
        <v>28777.279999999999</v>
      </c>
    </row>
    <row r="70" spans="1:9" x14ac:dyDescent="0.2">
      <c r="A70" s="16">
        <v>1246</v>
      </c>
      <c r="B70" s="14" t="s">
        <v>162</v>
      </c>
      <c r="C70" s="18">
        <v>38771711</v>
      </c>
      <c r="D70" s="18">
        <v>3382461.58</v>
      </c>
      <c r="E70" s="18">
        <v>22082295.539999999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1334742.45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20044</v>
      </c>
    </row>
    <row r="99" spans="1:8" x14ac:dyDescent="0.2">
      <c r="A99" s="16">
        <v>1191</v>
      </c>
      <c r="B99" s="14" t="s">
        <v>484</v>
      </c>
      <c r="C99" s="18">
        <v>20044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10968975.889999999</v>
      </c>
      <c r="D110" s="18">
        <f>SUM(D111:D119)</f>
        <v>10968975.889999999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3667650.38</v>
      </c>
      <c r="D111" s="18">
        <f>C111</f>
        <v>3667650.38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2928753.15</v>
      </c>
      <c r="D112" s="18">
        <f t="shared" ref="D112:D119" si="1">C112</f>
        <v>2928753.15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-90836.89</v>
      </c>
      <c r="D113" s="18">
        <f t="shared" si="1"/>
        <v>-90836.89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589109.72</v>
      </c>
      <c r="D117" s="18">
        <f t="shared" si="1"/>
        <v>589109.72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3874299.53</v>
      </c>
      <c r="D119" s="18">
        <f t="shared" si="1"/>
        <v>3874299.53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20167.240000000002</v>
      </c>
    </row>
    <row r="128" spans="1:8" x14ac:dyDescent="0.2">
      <c r="A128" s="16">
        <v>2161</v>
      </c>
      <c r="B128" s="14" t="s">
        <v>203</v>
      </c>
      <c r="C128" s="18">
        <v>20167.240000000002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-222770.63999999998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5228.4799999999996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-227999.12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43" sqref="B4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197027474.37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8977697</v>
      </c>
    </row>
    <row r="16" spans="1:5" x14ac:dyDescent="0.2">
      <c r="A16" s="27">
        <v>3220</v>
      </c>
      <c r="B16" s="23" t="s">
        <v>387</v>
      </c>
      <c r="C16" s="28">
        <v>20001610.609999999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205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205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22" zoomScale="130" zoomScaleNormal="13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15950</v>
      </c>
      <c r="D9" s="28">
        <v>15950</v>
      </c>
    </row>
    <row r="10" spans="1:5" x14ac:dyDescent="0.2">
      <c r="A10" s="27">
        <v>1112</v>
      </c>
      <c r="B10" s="23" t="s">
        <v>401</v>
      </c>
      <c r="C10" s="28">
        <v>52775641.729999997</v>
      </c>
      <c r="D10" s="28">
        <v>49734294.039999999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15708780.619999999</v>
      </c>
      <c r="D12" s="28">
        <v>10754552.16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181865.99</v>
      </c>
      <c r="D15" s="28">
        <v>181865.99</v>
      </c>
    </row>
    <row r="16" spans="1:5" x14ac:dyDescent="0.2">
      <c r="A16" s="34">
        <v>1110</v>
      </c>
      <c r="B16" s="35" t="s">
        <v>518</v>
      </c>
      <c r="C16" s="84">
        <f>SUM(C9:C15)</f>
        <v>68682238.339999989</v>
      </c>
      <c r="D16" s="84">
        <f>SUM(D9:D15)</f>
        <v>60686662.190000005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5795004.5099999998</v>
      </c>
      <c r="D21" s="84">
        <f>SUM(D22:D28)</f>
        <v>499422.94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5795004.5099999998</v>
      </c>
      <c r="D27" s="28">
        <v>499422.94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2762491.4000000004</v>
      </c>
      <c r="D29" s="84">
        <f>SUM(D30:D37)</f>
        <v>9679364.379999999</v>
      </c>
    </row>
    <row r="30" spans="1:4" x14ac:dyDescent="0.2">
      <c r="A30" s="27">
        <v>1241</v>
      </c>
      <c r="B30" s="23" t="s">
        <v>157</v>
      </c>
      <c r="C30" s="28">
        <v>332576</v>
      </c>
      <c r="D30" s="28">
        <v>1084480.44</v>
      </c>
    </row>
    <row r="31" spans="1:4" x14ac:dyDescent="0.2">
      <c r="A31" s="27">
        <v>1242</v>
      </c>
      <c r="B31" s="23" t="s">
        <v>158</v>
      </c>
      <c r="C31" s="28">
        <v>86078.96</v>
      </c>
      <c r="D31" s="28">
        <v>31419.69</v>
      </c>
    </row>
    <row r="32" spans="1:4" x14ac:dyDescent="0.2">
      <c r="A32" s="27">
        <v>1243</v>
      </c>
      <c r="B32" s="23" t="s">
        <v>159</v>
      </c>
      <c r="C32" s="28">
        <v>376762.08</v>
      </c>
      <c r="D32" s="28">
        <v>750397.61</v>
      </c>
    </row>
    <row r="33" spans="1:5" x14ac:dyDescent="0.2">
      <c r="A33" s="27">
        <v>1244</v>
      </c>
      <c r="B33" s="23" t="s">
        <v>160</v>
      </c>
      <c r="C33" s="28">
        <v>810000</v>
      </c>
      <c r="D33" s="28">
        <v>1054900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1157074.3600000001</v>
      </c>
      <c r="D35" s="28">
        <v>6758166.6399999997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8557495.9100000001</v>
      </c>
      <c r="D44" s="84">
        <f>D21+D29+D38</f>
        <v>10178787.319999998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8977697</v>
      </c>
      <c r="D48" s="84">
        <v>12348934.109999999</v>
      </c>
      <c r="E48" s="156"/>
    </row>
    <row r="49" spans="1:4" x14ac:dyDescent="0.2">
      <c r="A49" s="27"/>
      <c r="B49" s="85" t="s">
        <v>509</v>
      </c>
      <c r="C49" s="84">
        <f>C54+C66+C94+C97+C50</f>
        <v>3889725.32</v>
      </c>
      <c r="D49" s="84">
        <f>D54+D66+D94+D97+D50</f>
        <v>3779332.03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3382463.09</v>
      </c>
      <c r="D66" s="84">
        <f>D67+D76+D79+D85</f>
        <v>3486238.1799999997</v>
      </c>
    </row>
    <row r="67" spans="1:4" x14ac:dyDescent="0.2">
      <c r="A67" s="27">
        <v>5510</v>
      </c>
      <c r="B67" s="23" t="s">
        <v>357</v>
      </c>
      <c r="C67" s="28">
        <f>SUM(C68:C75)</f>
        <v>3382461.58</v>
      </c>
      <c r="D67" s="28">
        <f>SUM(D68:D75)</f>
        <v>3486238.55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3382461.58</v>
      </c>
      <c r="D72" s="28">
        <v>3486238.55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1.51</v>
      </c>
      <c r="D85" s="28">
        <f>SUM(D86:D93)</f>
        <v>-0.37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1.51</v>
      </c>
      <c r="D93" s="28">
        <v>-0.37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507262.23</v>
      </c>
      <c r="D97" s="84">
        <f>SUM(D98:D102)</f>
        <v>293093.84999999998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255508.15</v>
      </c>
      <c r="D99" s="28">
        <v>272792.69</v>
      </c>
    </row>
    <row r="100" spans="1:4" x14ac:dyDescent="0.2">
      <c r="A100" s="27">
        <v>2112</v>
      </c>
      <c r="B100" s="23" t="s">
        <v>524</v>
      </c>
      <c r="C100" s="28">
        <v>251754.08</v>
      </c>
      <c r="D100" s="28">
        <v>20301.16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7272183.6100000003</v>
      </c>
      <c r="D103" s="84">
        <f>+D104</f>
        <v>391536.59</v>
      </c>
    </row>
    <row r="104" spans="1:4" x14ac:dyDescent="0.2">
      <c r="A104" s="100">
        <v>3100</v>
      </c>
      <c r="B104" s="106" t="s">
        <v>540</v>
      </c>
      <c r="C104" s="107">
        <f>SUM(C105:C108)</f>
        <v>7272183.6100000003</v>
      </c>
      <c r="D104" s="107">
        <f>SUM(D105:D108)</f>
        <v>391536.59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7272183.6100000003</v>
      </c>
      <c r="D107" s="109">
        <v>391536.59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20139605.93</v>
      </c>
      <c r="D145" s="84">
        <f>D48+D49+D103-D109-D112</f>
        <v>16519802.729999999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B24" sqref="B2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117785491.79000001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7272183.6100000003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7272183.6100000003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110513308.18000001</v>
      </c>
    </row>
    <row r="23" spans="1:3" ht="33.75" x14ac:dyDescent="0.2">
      <c r="B23" s="161" t="s">
        <v>602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54" sqref="B5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106710644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8557495.9100000001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332576</v>
      </c>
    </row>
    <row r="12" spans="1:3" x14ac:dyDescent="0.2">
      <c r="A12" s="78">
        <v>2.4</v>
      </c>
      <c r="B12" s="65" t="s">
        <v>158</v>
      </c>
      <c r="C12" s="97">
        <v>86078.96</v>
      </c>
    </row>
    <row r="13" spans="1:3" x14ac:dyDescent="0.2">
      <c r="A13" s="78">
        <v>2.5</v>
      </c>
      <c r="B13" s="65" t="s">
        <v>159</v>
      </c>
      <c r="C13" s="97">
        <v>376762.08</v>
      </c>
    </row>
    <row r="14" spans="1:3" x14ac:dyDescent="0.2">
      <c r="A14" s="78">
        <v>2.6</v>
      </c>
      <c r="B14" s="65" t="s">
        <v>160</v>
      </c>
      <c r="C14" s="97">
        <v>810000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1157074.3600000001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5795004.5099999998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3382463.09</v>
      </c>
    </row>
    <row r="32" spans="1:3" x14ac:dyDescent="0.2">
      <c r="A32" s="78" t="s">
        <v>469</v>
      </c>
      <c r="B32" s="65" t="s">
        <v>357</v>
      </c>
      <c r="C32" s="97">
        <v>3382461.58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1.51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101535611.18000001</v>
      </c>
    </row>
    <row r="42" spans="1:3" ht="33.75" x14ac:dyDescent="0.2">
      <c r="B42" s="16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604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2025-01-30T19:05:55Z</cp:lastPrinted>
  <dcterms:created xsi:type="dcterms:W3CDTF">2012-12-11T20:36:24Z</dcterms:created>
  <dcterms:modified xsi:type="dcterms:W3CDTF">2025-01-30T21:48:48Z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