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3er Trimestre\"/>
    </mc:Choice>
  </mc:AlternateContent>
  <bookViews>
    <workbookView xWindow="0" yWindow="0" windowWidth="19200" windowHeight="6315" tabRatio="863" firstSheet="1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9" i="59" l="1"/>
  <c r="C98" i="59" s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67" i="60"/>
  <c r="C153" i="60"/>
  <c r="C142" i="60"/>
  <c r="C127" i="60"/>
  <c r="C124" i="60"/>
  <c r="C103" i="60"/>
  <c r="C96" i="60"/>
  <c r="C181" i="60" l="1"/>
  <c r="C166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73" i="60"/>
  <c r="C64" i="60"/>
  <c r="C48" i="60"/>
  <c r="C39" i="60"/>
  <c r="C30" i="60"/>
  <c r="E15" i="61" l="1"/>
  <c r="C44" i="62"/>
  <c r="E21" i="62" s="1"/>
  <c r="C66" i="62"/>
  <c r="C49" i="62" s="1"/>
  <c r="D66" i="62"/>
  <c r="D49" i="62" s="1"/>
  <c r="D139" i="62" s="1"/>
  <c r="E94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<sst xmlns="http://schemas.openxmlformats.org/spreadsheetml/2006/main" count="853" uniqueCount="598">
  <si>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</si>
  <si>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</si>
  <si>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</si>
  <si>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</si>
  <si>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</si>
  <si>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</si>
  <si>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</si>
  <si>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</si>
  <si>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</si>
  <si>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</si>
  <si>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</si>
  <si>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</si>
  <si>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</si>
  <si>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</si>
  <si>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</si>
  <si>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</si>
  <si>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</si>
  <si>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</si>
  <si>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</si>
  <si>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</si>
  <si>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</si>
  <si>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</si>
  <si>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</si>
  <si>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</si>
  <si>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</si>
  <si>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</si>
  <si>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</si>
  <si>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</si>
  <si>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</si>
  <si>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</si>
  <si>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</si>
  <si>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</si>
  <si>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</si>
  <si>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</si>
  <si>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</si>
  <si>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</si>
  <si>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</si>
  <si>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</si>
  <si>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</si>
  <si>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</si>
  <si>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</si>
  <si>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</si>
  <si>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</si>
  <si>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</si>
  <si>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</si>
  <si>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</si>
  <si>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</si>
  <si>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</si>
  <si>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</si>
  <si>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</si>
  <si>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</si>
  <si>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</si>
  <si>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</si>
  <si>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</si>
  <si>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</si>
  <si>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</si>
  <si>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</si>
  <si>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</si>
  <si>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</si>
  <si>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</si>
  <si>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</si>
  <si>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</si>
  <si>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</si>
  <si>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</si>
  <si>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</si>
  <si>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</si>
  <si>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</si>
  <si>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</si>
  <si>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</si>
  <si>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</si>
  <si>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</si>
  <si>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</si>
  <si>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</si>
  <si>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</si>
  <si>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</si>
  <si>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</si>
  <si>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</si>
  <si>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</si>
  <si>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</si>
  <si>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</si>
  <si>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</si>
  <si>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</si>
  <si>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</si>
  <si>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</si>
  <si>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</si>
  <si>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</si>
  <si>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</si>
  <si>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</si>
  <si>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</si>
  <si>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</si>
  <si>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</si>
  <si>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</si>
  <si>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</si>
  <si>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</si>
  <si>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</si>
  <si>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</si>
  <si>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</si>
  <si>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</si>
  <si>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</si>
  <si>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</si>
  <si>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</si>
  <si>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</si>
  <si>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</si>
  <si>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</si>
  <si>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</si>
  <si>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</si>
  <si>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</si>
  <si>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</si>
  <si>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</si>
  <si>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</si>
  <si>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</si>
  <si>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</si>
  <si>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</si>
  <si>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</si>
  <si>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</si>
  <si>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</si>
  <si>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</si>
  <si>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</si>
  <si>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</si>
  <si>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</si>
  <si>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</si>
  <si>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</si>
  <si>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</si>
  <si>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</si>
  <si>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</si>
  <si>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</si>
  <si>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</si>
  <si>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</si>
  <si>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</si>
  <si>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</si>
  <si>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</si>
  <si>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</si>
  <si>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</si>
  <si>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</si>
  <si>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</si>
  <si>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</si>
  <si>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</si>
  <si>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</si>
  <si>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</si>
  <si>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</si>
  <si>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</si>
  <si>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</si>
  <si>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</si>
  <si>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</si>
  <si>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</si>
  <si>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</si>
  <si>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</si>
  <si>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</si>
  <si>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</si>
  <si>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</si>
  <si>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</si>
  <si>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</si>
  <si>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</si>
  <si>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</si>
  <si>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</si>
  <si>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</si>
  <si>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</si>
  <si>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</si>
  <si>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</si>
  <si>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</si>
  <si>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</si>
  <si>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</si>
  <si>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</si>
  <si>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</si>
  <si>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</si>
  <si>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</si>
  <si>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</si>
  <si>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</si>
  <si>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</si>
  <si>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</si>
  <si>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</si>
  <si>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</si>
  <si>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</si>
  <si>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</si>
  <si>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</si>
  <si>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</si>
  <si>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</si>
  <si>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</si>
  <si>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</si>
  <si>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</si>
  <si>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</si>
  <si>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</si>
  <si>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</si>
  <si>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</si>
  <si>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</si>
  <si>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</si>
  <si>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</si>
  <si>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</si>
  <si>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</si>
  <si>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</si>
  <si>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</si>
  <si>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</si>
  <si>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</si>
  <si>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</si>
  <si>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</si>
  <si>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</si>
  <si>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</si>
  <si>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</si>
  <si>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</si>
  <si>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</si>
  <si>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</si>
  <si>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</si>
  <si>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</si>
  <si>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</si>
  <si>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</si>
  <si>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</si>
  <si>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</si>
  <si>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</si>
  <si>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</si>
  <si>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</si>
  <si>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</si>
  <si>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</si>
  <si>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</si>
  <si>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</si>
  <si>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</si>
  <si>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</si>
  <si>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</si>
  <si>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</si>
  <si>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</si>
  <si>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</si>
  <si>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</si>
  <si>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</si>
  <si>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</si>
  <si>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</si>
  <si>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</si>
  <si>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</si>
  <si>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</si>
  <si>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</si>
  <si>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</si>
  <si>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</si>
  <si>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</si>
  <si>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</si>
  <si>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</si>
  <si>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</si>
  <si>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</si>
  <si>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</si>
  <si>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</si>
  <si>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</si>
  <si>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</si>
  <si>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</si>
  <si>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</si>
  <si>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</si>
  <si>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</si>
  <si>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</si>
  <si>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</si>
  <si>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</si>
  <si>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</si>
  <si>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</si>
  <si>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</si>
  <si>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</si>
  <si>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</si>
  <si>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</si>
  <si>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</si>
  <si>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</si>
  <si>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</si>
  <si>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</si>
  <si>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</si>
  <si>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</si>
  <si>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</si>
  <si>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</si>
  <si>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</si>
  <si>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</si>
  <si>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</si>
  <si>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</si>
  <si>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</si>
  <si>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</si>
  <si>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</si>
  <si>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</si>
  <si>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</si>
  <si>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</si>
  <si>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</si>
  <si>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</si>
  <si>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</si>
  <si>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</si>
  <si>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</si>
  <si>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</si>
  <si>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</si>
  <si>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</si>
  <si>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</si>
  <si>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</si>
  <si>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</si>
  <si>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</si>
  <si>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</si>
  <si>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</si>
  <si>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</si>
  <si>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</si>
  <si>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</si>
  <si>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</si>
  <si>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</si>
  <si>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</si>
  <si>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</si>
  <si>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</si>
  <si>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</si>
  <si>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</si>
  <si>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</si>
  <si>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</si>
  <si>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</si>
  <si>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</si>
  <si>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</si>
  <si>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</si>
  <si>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</si>
  <si>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</si>
  <si>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</si>
  <si>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</si>
  <si>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</si>
  <si>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</si>
  <si>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</si>
  <si>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</si>
  <si>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</si>
  <si>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</si>
  <si>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</si>
  <si>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</si>
  <si>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</si>
  <si>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</si>
  <si>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</si>
  <si>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</si>
  <si>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</si>
  <si>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</si>
  <si>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</si>
  <si>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</si>
  <si>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</si>
  <si>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</si>
  <si>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</si>
  <si>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</si>
  <si>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</si>
  <si>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</si>
  <si>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</si>
  <si>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</si>
  <si>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</si>
  <si>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</si>
  <si>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</si>
  <si>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</si>
  <si>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</si>
  <si>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</si>
  <si>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</si>
  <si>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</si>
  <si>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</si>
  <si>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</si>
  <si>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</si>
  <si>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</si>
  <si>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</si>
  <si>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</si>
  <si>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</si>
  <si>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</si>
  <si>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</si>
  <si>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</si>
  <si>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</si>
  <si>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</si>
  <si>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</si>
  <si>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</si>
  <si>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</si>
  <si>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</si>
  <si>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</si>
  <si>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</si>
  <si>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</si>
  <si>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</si>
  <si>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</si>
  <si>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</si>
  <si>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</si>
  <si>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</si>
  <si>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</si>
  <si>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</si>
  <si>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</si>
  <si>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</si>
  <si>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</si>
  <si>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</si>
  <si>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</si>
  <si>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</si>
  <si>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</si>
  <si>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</si>
  <si>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</si>
  <si>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</si>
  <si>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</si>
  <si>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</si>
  <si>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</si>
  <si>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</si>
  <si>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</si>
  <si>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</si>
  <si>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</si>
  <si>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</si>
  <si>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</si>
  <si>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</si>
  <si>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</si>
  <si>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</si>
  <si>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</si>
  <si>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</si>
  <si>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</si>
  <si>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</si>
  <si>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</si>
  <si>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</si>
  <si>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</si>
  <si>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</si>
  <si>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</si>
  <si>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</si>
  <si>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</si>
  <si>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</si>
  <si>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</si>
  <si>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</si>
  <si>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</si>
  <si>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</si>
  <si>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</si>
  <si>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</si>
  <si>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</si>
  <si>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</si>
  <si>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</si>
  <si>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</si>
  <si>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</si>
  <si>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</si>
  <si>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</si>
  <si>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</si>
  <si>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</si>
  <si>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</si>
  <si>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</si>
  <si>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</si>
  <si>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</si>
  <si>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</si>
  <si>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</si>
  <si>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</si>
  <si>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</si>
  <si>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</si>
  <si>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</si>
  <si>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</si>
  <si>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</si>
  <si>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</si>
  <si>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</si>
  <si>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</si>
  <si>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</si>
  <si>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</si>
  <si>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</si>
  <si>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</si>
  <si>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</si>
  <si>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</si>
  <si>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</si>
  <si>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</si>
  <si>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</si>
  <si>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</si>
  <si>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</si>
  <si>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</si>
  <si>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</si>
  <si>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</si>
  <si>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</si>
  <si>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</si>
  <si>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</si>
  <si>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</si>
  <si>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</si>
  <si>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</si>
  <si>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</si>
  <si>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</si>
  <si>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</si>
  <si>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</si>
  <si>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</si>
  <si>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</si>
  <si>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</si>
  <si>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</si>
  <si>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</si>
  <si>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</si>
  <si>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</si>
  <si>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</si>
  <si>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</si>
  <si>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</si>
  <si>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</si>
  <si>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</si>
  <si>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</si>
  <si>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</si>
  <si>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</si>
  <si>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</si>
  <si>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</si>
  <si>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</si>
  <si>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</si>
  <si>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</si>
  <si>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</si>
  <si>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</si>
  <si>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</si>
  <si>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</si>
  <si>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</si>
  <si>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</si>
  <si>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</si>
  <si>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</si>
  <si>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</si>
  <si>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</si>
  <si>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</si>
  <si>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</si>
  <si>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</si>
  <si>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</si>
  <si>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</si>
  <si>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</si>
  <si>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</si>
  <si>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</si>
  <si>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</si>
  <si>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</si>
  <si>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</si>
  <si>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</si>
  <si>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</si>
  <si>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</si>
  <si>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</si>
  <si>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</si>
  <si>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</si>
  <si>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</si>
  <si>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</si>
  <si>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</si>
  <si>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</si>
  <si>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</si>
  <si>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</si>
  <si>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</si>
  <si>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</si>
  <si>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</si>
  <si>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</si>
  <si>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</si>
  <si>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</si>
  <si>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</si>
  <si>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</si>
  <si>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</si>
  <si>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</si>
  <si>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</si>
  <si>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</si>
  <si>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</si>
  <si>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</si>
  <si>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</si>
  <si>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</si>
  <si>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</si>
  <si>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</si>
  <si>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</si>
  <si>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</si>
  <si>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</si>
  <si>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</si>
  <si>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</si>
  <si>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</si>
  <si>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</si>
  <si>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</si>
  <si>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</si>
  <si>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</si>
  <si>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</si>
  <si>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</si>
  <si>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</si>
  <si>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</si>
  <si>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</si>
  <si>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</si>
  <si>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</si>
  <si>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</si>
  <si>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</si>
  <si>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</si>
  <si>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</si>
  <si>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</si>
  <si>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</si>
  <si>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</si>
  <si>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</si>
  <si>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</si>
  <si>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</si>
  <si>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</si>
  <si>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</si>
  <si>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</si>
  <si>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</si>
  <si>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</si>
  <si>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</si>
  <si>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</si>
  <si>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</si>
  <si>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</si>
  <si>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</si>
  <si>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</si>
  <si>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</si>
  <si>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</si>
  <si>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</si>
  <si>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</si>
  <si>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</si>
  <si>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</si>
  <si>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</si>
  <si>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</si>
  <si>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</si>
  <si>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</si>
  <si>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</si>
  <si>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</si>
  <si>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</si>
  <si>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</si>
  <si>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</si>
  <si>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</si>
  <si>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</si>
  <si>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</si>
  <si>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</si>
  <si>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</si>
  <si>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</si>
  <si>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</si>
  <si>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</si>
  <si>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</si>
  <si>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</si>
  <si>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</si>
  <si>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</si>
  <si>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</si>
  <si>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</si>
  <si>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</si>
  <si>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</si>
  <si>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</si>
  <si>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</si>
  <si>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</si>
  <si>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</si>
  <si>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</si>
  <si>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</si>
  <si>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TECNOLOGICA DE SAN MIGUEL ALLENDE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</si>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</sst>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3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7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7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7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3</v>
      </c>
    </row>
    <row r="4" spans="1:7" s="11" customFormat="1" ht="18.95" customHeight="1" x14ac:dyDescent="0.25">
      <c r="A4" s="165" t="s">
        <v>516</v>
      </c>
      <c r="B4" s="165"/>
      <c r="C4" s="165"/>
      <c r="D4" s="10"/>
      <c r="E4" s="18"/>
    </row>
    <row r="5" spans="1:7" x14ac:dyDescent="0.2">
      <c r="A5" s="12" t="s">
        <v>116</v>
      </c>
      <c r="B5" s="13"/>
      <c r="C5" s="13"/>
      <c r="D5" s="13"/>
      <c r="E5" s="13"/>
    </row>
    <row r="7" spans="1:7" x14ac:dyDescent="0.2">
      <c r="A7" s="37" t="s">
        <v>553</v>
      </c>
      <c r="B7" s="37"/>
      <c r="C7" s="37"/>
      <c r="D7" s="37"/>
      <c r="E7" s="37"/>
    </row>
    <row r="8" spans="1:7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7" x14ac:dyDescent="0.2">
      <c r="A9" s="109">
        <v>4000</v>
      </c>
      <c r="B9" s="108" t="s">
        <v>551</v>
      </c>
      <c r="C9" s="141">
        <f>SUM(C10+C57+C69)</f>
        <v>8490418.3200000003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7" x14ac:dyDescent="0.2">
      <c r="A10" s="109">
        <v>4100</v>
      </c>
      <c r="B10" s="108" t="s">
        <v>223</v>
      </c>
      <c r="C10" s="141">
        <f>SUM(C11+C21+C27+C30+C36+C39+C48)</f>
        <v>8064254.6399999997</v>
      </c>
      <c r="D10" s="78"/>
      <c r="E10" s="39"/>
    </row>
    <row r="11" spans="1:7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7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7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7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7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7" x14ac:dyDescent="0.2">
      <c r="A16" s="40">
        <v>4115</v>
      </c>
      <c r="B16" s="41" t="s">
        <v>229</v>
      </c>
      <c r="C16" s="142">
        <v>0</v>
      </c>
      <c r="D16" s="78">
        <v>0</v>
      </c>
      <c r="E16" s="39">
        <v>0</v>
      </c>
      <c r="F16" s="14">
        <v>0</v>
      </c>
      <c r="G16" s="14">
        <v>0</v>
      </c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>
        <v>3433834.78</v>
      </c>
      <c r="E20" s="39"/>
    </row>
    <row r="21" spans="1:5" x14ac:dyDescent="0.2">
      <c r="A21" s="109">
        <v>4120</v>
      </c>
      <c r="B21" s="108" t="s">
        <v>233</v>
      </c>
      <c r="C21" s="141">
        <v>0</v>
      </c>
      <c r="D21" s="78">
        <v>0</v>
      </c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>
        <v>0</v>
      </c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>
        <v>0</v>
      </c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>
        <v>2796503.09</v>
      </c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>
        <v>0</v>
      </c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>
        <v>0</v>
      </c>
      <c r="E26" s="39"/>
    </row>
    <row r="27" spans="1:5" x14ac:dyDescent="0.2">
      <c r="A27" s="109">
        <v>4130</v>
      </c>
      <c r="B27" s="108" t="s">
        <v>238</v>
      </c>
      <c r="C27" s="141">
        <v>1505211.08</v>
      </c>
      <c r="D27" s="78">
        <v>1505211.08</v>
      </c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>
        <v>0</v>
      </c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6559043.5599999996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6559043.5599999996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v>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v>0</v>
      </c>
      <c r="D58" s="78">
        <v>0</v>
      </c>
      <c r="E58" s="39">
        <v>0</v>
      </c>
    </row>
    <row r="59" spans="1:5" x14ac:dyDescent="0.2">
      <c r="A59" s="40">
        <v>4211</v>
      </c>
      <c r="B59" s="41" t="s">
        <v>252</v>
      </c>
      <c r="C59" s="142">
        <v>0</v>
      </c>
      <c r="D59" s="78">
        <v>0</v>
      </c>
      <c r="E59" s="39">
        <v>0</v>
      </c>
    </row>
    <row r="60" spans="1:5" x14ac:dyDescent="0.2">
      <c r="A60" s="40">
        <v>4212</v>
      </c>
      <c r="B60" s="41" t="s">
        <v>253</v>
      </c>
      <c r="C60" s="142">
        <v>0</v>
      </c>
      <c r="D60" s="78">
        <v>0</v>
      </c>
      <c r="E60" s="39">
        <v>0</v>
      </c>
    </row>
    <row r="61" spans="1:5" x14ac:dyDescent="0.2">
      <c r="A61" s="40">
        <v>4213</v>
      </c>
      <c r="B61" s="41" t="s">
        <v>254</v>
      </c>
      <c r="C61" s="142">
        <v>19049315.739999998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>
        <v>0</v>
      </c>
      <c r="E63" s="39">
        <v>0</v>
      </c>
    </row>
    <row r="64" spans="1:5" x14ac:dyDescent="0.2">
      <c r="A64" s="109">
        <v>4220</v>
      </c>
      <c r="B64" s="108" t="s">
        <v>255</v>
      </c>
      <c r="C64" s="141">
        <f>SUM(C65:C68)</f>
        <v>64180209.020000003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64180209.020000003</v>
      </c>
      <c r="D65" s="78">
        <v>0</v>
      </c>
      <c r="E65" s="39">
        <v>10254807.25</v>
      </c>
    </row>
    <row r="66" spans="1:5" x14ac:dyDescent="0.2">
      <c r="A66" s="40">
        <v>4223</v>
      </c>
      <c r="B66" s="41" t="s">
        <v>257</v>
      </c>
      <c r="C66" s="142">
        <v>0</v>
      </c>
      <c r="D66" s="78">
        <v>0</v>
      </c>
      <c r="E66" s="39">
        <v>1653440.79</v>
      </c>
    </row>
    <row r="67" spans="1:5" x14ac:dyDescent="0.2">
      <c r="A67" s="40">
        <v>4225</v>
      </c>
      <c r="B67" s="41" t="s">
        <v>259</v>
      </c>
      <c r="C67" s="142">
        <v>0</v>
      </c>
      <c r="D67" s="78">
        <v>0</v>
      </c>
      <c r="E67" s="39">
        <v>525294.74</v>
      </c>
    </row>
    <row r="68" spans="1:5" x14ac:dyDescent="0.2">
      <c r="A68" s="40">
        <v>4227</v>
      </c>
      <c r="B68" s="41" t="s">
        <v>429</v>
      </c>
      <c r="C68" s="142">
        <v>0</v>
      </c>
      <c r="D68" s="78">
        <v>0</v>
      </c>
      <c r="E68" s="39">
        <v>5262667.3600000003</v>
      </c>
    </row>
    <row r="69" spans="1:5" x14ac:dyDescent="0.2">
      <c r="A69" s="111">
        <v>4300</v>
      </c>
      <c r="B69" s="108" t="s">
        <v>260</v>
      </c>
      <c r="C69" s="141">
        <v>426163.68</v>
      </c>
      <c r="D69" s="41">
        <v>0</v>
      </c>
      <c r="E69" s="41">
        <v>28777.279999999999</v>
      </c>
    </row>
    <row r="70" spans="1:5" x14ac:dyDescent="0.2">
      <c r="A70" s="111">
        <v>4310</v>
      </c>
      <c r="B70" s="108" t="s">
        <v>261</v>
      </c>
      <c r="C70" s="141">
        <v>38857846.799999997</v>
      </c>
      <c r="D70" s="41">
        <v>0</v>
      </c>
      <c r="E70" s="41">
        <v>22082295.539999999</v>
      </c>
    </row>
    <row r="71" spans="1:5" x14ac:dyDescent="0.2">
      <c r="A71" s="43">
        <v>4311</v>
      </c>
      <c r="B71" s="41" t="s">
        <v>430</v>
      </c>
      <c r="C71" s="142">
        <v>0</v>
      </c>
      <c r="D71" s="41">
        <v>0</v>
      </c>
      <c r="E71" s="41">
        <v>0</v>
      </c>
    </row>
    <row r="72" spans="1:5" x14ac:dyDescent="0.2">
      <c r="A72" s="43">
        <v>4319</v>
      </c>
      <c r="B72" s="41" t="s">
        <v>262</v>
      </c>
      <c r="C72" s="142">
        <v>0</v>
      </c>
      <c r="D72" s="41">
        <v>0</v>
      </c>
      <c r="E72" s="41">
        <v>0</v>
      </c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>
        <v>0</v>
      </c>
      <c r="E77" s="41">
        <v>0</v>
      </c>
    </row>
    <row r="78" spans="1:5" x14ac:dyDescent="0.2">
      <c r="A78" s="43">
        <v>4325</v>
      </c>
      <c r="B78" s="41" t="s">
        <v>268</v>
      </c>
      <c r="C78" s="142">
        <v>0</v>
      </c>
      <c r="D78" s="41">
        <v>0</v>
      </c>
      <c r="E78" s="41">
        <v>0</v>
      </c>
    </row>
    <row r="79" spans="1:5" x14ac:dyDescent="0.2">
      <c r="A79" s="111">
        <v>4330</v>
      </c>
      <c r="B79" s="108" t="s">
        <v>269</v>
      </c>
      <c r="C79" s="141">
        <v>0</v>
      </c>
      <c r="D79" s="41">
        <v>0</v>
      </c>
      <c r="E79" s="41">
        <v>0</v>
      </c>
    </row>
    <row r="80" spans="1:5" x14ac:dyDescent="0.2">
      <c r="A80" s="43">
        <v>4331</v>
      </c>
      <c r="B80" s="41" t="s">
        <v>269</v>
      </c>
      <c r="C80" s="142">
        <v>0</v>
      </c>
      <c r="D80" s="41">
        <v>0</v>
      </c>
      <c r="E80" s="41">
        <v>0</v>
      </c>
    </row>
    <row r="81" spans="1:5" x14ac:dyDescent="0.2">
      <c r="A81" s="111">
        <v>4340</v>
      </c>
      <c r="B81" s="108" t="s">
        <v>270</v>
      </c>
      <c r="C81" s="141">
        <v>0</v>
      </c>
      <c r="D81" s="41">
        <v>0</v>
      </c>
      <c r="E81" s="41">
        <v>0</v>
      </c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1440263.61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>
        <v>0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v>0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50306341.709999993</v>
      </c>
      <c r="D95" s="112" t="e">
        <f>C95/$C$94</f>
        <v>#DIV/0!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29955220.799999997</v>
      </c>
      <c r="D96" s="112" t="e">
        <f t="shared" ref="D96:D159" si="0">C96/$C$94</f>
        <v>#DIV/0!</v>
      </c>
      <c r="E96" s="41"/>
    </row>
    <row r="97" spans="1:5" x14ac:dyDescent="0.2">
      <c r="A97" s="43">
        <v>5111</v>
      </c>
      <c r="B97" s="41" t="s">
        <v>280</v>
      </c>
      <c r="C97" s="142">
        <v>12892244.359999999</v>
      </c>
      <c r="D97" s="44" t="e">
        <f t="shared" si="0"/>
        <v>#DIV/0!</v>
      </c>
      <c r="E97" s="41"/>
    </row>
    <row r="98" spans="1:5" x14ac:dyDescent="0.2">
      <c r="A98" s="43">
        <v>5112</v>
      </c>
      <c r="B98" s="41" t="s">
        <v>281</v>
      </c>
      <c r="C98" s="142">
        <v>6841809.1600000001</v>
      </c>
      <c r="D98" s="44" t="e">
        <f t="shared" si="0"/>
        <v>#DIV/0!</v>
      </c>
      <c r="E98" s="41"/>
    </row>
    <row r="99" spans="1:5" x14ac:dyDescent="0.2">
      <c r="A99" s="43">
        <v>5113</v>
      </c>
      <c r="B99" s="41" t="s">
        <v>282</v>
      </c>
      <c r="C99" s="142">
        <v>2164856.4</v>
      </c>
      <c r="D99" s="44" t="e">
        <f t="shared" si="0"/>
        <v>#DIV/0!</v>
      </c>
      <c r="E99" s="41"/>
    </row>
    <row r="100" spans="1:5" x14ac:dyDescent="0.2">
      <c r="A100" s="43">
        <v>5114</v>
      </c>
      <c r="B100" s="41" t="s">
        <v>283</v>
      </c>
      <c r="C100" s="142">
        <v>6247912.1100000003</v>
      </c>
      <c r="D100" s="44" t="e">
        <f t="shared" si="0"/>
        <v>#DIV/0!</v>
      </c>
      <c r="E100" s="41"/>
    </row>
    <row r="101" spans="1:5" x14ac:dyDescent="0.2">
      <c r="A101" s="43">
        <v>5115</v>
      </c>
      <c r="B101" s="41" t="s">
        <v>284</v>
      </c>
      <c r="C101" s="142">
        <v>1808398.77</v>
      </c>
      <c r="D101" s="44" t="e">
        <f t="shared" si="0"/>
        <v>#DIV/0!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 t="e">
        <f t="shared" si="0"/>
        <v>#DIV/0!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20441957.799999997</v>
      </c>
      <c r="D103" s="112" t="e">
        <f t="shared" si="0"/>
        <v>#DIV/0!</v>
      </c>
      <c r="E103" s="41"/>
    </row>
    <row r="104" spans="1:5" x14ac:dyDescent="0.2">
      <c r="A104" s="43">
        <v>5121</v>
      </c>
      <c r="B104" s="41" t="s">
        <v>287</v>
      </c>
      <c r="C104" s="142">
        <v>481160.64</v>
      </c>
      <c r="D104" s="44" t="e">
        <f t="shared" si="0"/>
        <v>#DIV/0!</v>
      </c>
      <c r="E104" s="41"/>
    </row>
    <row r="105" spans="1:5" x14ac:dyDescent="0.2">
      <c r="A105" s="43">
        <v>5122</v>
      </c>
      <c r="B105" s="41" t="s">
        <v>288</v>
      </c>
      <c r="C105" s="142">
        <v>19113555.890000001</v>
      </c>
      <c r="D105" s="44" t="e">
        <f t="shared" si="0"/>
        <v>#DIV/0!</v>
      </c>
      <c r="E105" s="41"/>
    </row>
    <row r="106" spans="1:5" x14ac:dyDescent="0.2">
      <c r="A106" s="43">
        <v>5123</v>
      </c>
      <c r="B106" s="41" t="s">
        <v>289</v>
      </c>
      <c r="C106" s="142">
        <v>17794.400000000001</v>
      </c>
      <c r="D106" s="44" t="e">
        <f t="shared" si="0"/>
        <v>#DIV/0!</v>
      </c>
      <c r="E106" s="41"/>
    </row>
    <row r="107" spans="1:5" x14ac:dyDescent="0.2">
      <c r="A107" s="43">
        <v>5124</v>
      </c>
      <c r="B107" s="41" t="s">
        <v>290</v>
      </c>
      <c r="C107" s="142">
        <v>33236.400000000001</v>
      </c>
      <c r="D107" s="44" t="e">
        <f t="shared" si="0"/>
        <v>#DIV/0!</v>
      </c>
      <c r="E107" s="41"/>
    </row>
    <row r="108" spans="1:5" x14ac:dyDescent="0.2">
      <c r="A108" s="43">
        <v>5125</v>
      </c>
      <c r="B108" s="41" t="s">
        <v>291</v>
      </c>
      <c r="C108" s="142">
        <v>406038.88</v>
      </c>
      <c r="D108" s="44" t="e">
        <f t="shared" si="0"/>
        <v>#DIV/0!</v>
      </c>
      <c r="E108" s="41"/>
    </row>
    <row r="109" spans="1:5" x14ac:dyDescent="0.2">
      <c r="A109" s="43">
        <v>5126</v>
      </c>
      <c r="B109" s="41" t="s">
        <v>292</v>
      </c>
      <c r="C109" s="142">
        <v>288900.71000000002</v>
      </c>
      <c r="D109" s="44" t="e">
        <f t="shared" si="0"/>
        <v>#DIV/0!</v>
      </c>
      <c r="E109" s="41"/>
    </row>
    <row r="110" spans="1:5" x14ac:dyDescent="0.2">
      <c r="A110" s="43">
        <v>5127</v>
      </c>
      <c r="B110" s="41" t="s">
        <v>293</v>
      </c>
      <c r="C110" s="142">
        <v>15606</v>
      </c>
      <c r="D110" s="44" t="e">
        <f t="shared" si="0"/>
        <v>#DIV/0!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 t="e">
        <f t="shared" si="0"/>
        <v>#DIV/0!</v>
      </c>
      <c r="E111" s="41"/>
    </row>
    <row r="112" spans="1:5" x14ac:dyDescent="0.2">
      <c r="A112" s="43">
        <v>5129</v>
      </c>
      <c r="B112" s="41" t="s">
        <v>295</v>
      </c>
      <c r="C112" s="142">
        <v>85664.88</v>
      </c>
      <c r="D112" s="44" t="e">
        <f t="shared" si="0"/>
        <v>#DIV/0!</v>
      </c>
      <c r="E112" s="41"/>
    </row>
    <row r="113" spans="1:5" x14ac:dyDescent="0.2">
      <c r="A113" s="111">
        <v>5130</v>
      </c>
      <c r="B113" s="108" t="s">
        <v>296</v>
      </c>
      <c r="C113" s="141">
        <v>-90836.89</v>
      </c>
      <c r="D113" s="112" t="e">
        <f t="shared" si="0"/>
        <v>#DIV/0!</v>
      </c>
      <c r="E113" s="41"/>
    </row>
    <row r="114" spans="1:5" x14ac:dyDescent="0.2">
      <c r="A114" s="43">
        <v>5131</v>
      </c>
      <c r="B114" s="41" t="s">
        <v>297</v>
      </c>
      <c r="C114" s="142">
        <v>668196.61</v>
      </c>
      <c r="D114" s="44" t="e">
        <f t="shared" si="0"/>
        <v>#DIV/0!</v>
      </c>
      <c r="E114" s="41"/>
    </row>
    <row r="115" spans="1:5" x14ac:dyDescent="0.2">
      <c r="A115" s="43">
        <v>5132</v>
      </c>
      <c r="B115" s="41" t="s">
        <v>298</v>
      </c>
      <c r="C115" s="142">
        <v>108564</v>
      </c>
      <c r="D115" s="44" t="e">
        <f t="shared" si="0"/>
        <v>#DIV/0!</v>
      </c>
      <c r="E115" s="41"/>
    </row>
    <row r="116" spans="1:5" x14ac:dyDescent="0.2">
      <c r="A116" s="43">
        <v>5133</v>
      </c>
      <c r="B116" s="41" t="s">
        <v>299</v>
      </c>
      <c r="C116" s="142">
        <v>2399501.17</v>
      </c>
      <c r="D116" s="44" t="e">
        <f t="shared" si="0"/>
        <v>#DIV/0!</v>
      </c>
      <c r="E116" s="41"/>
    </row>
    <row r="117" spans="1:5" x14ac:dyDescent="0.2">
      <c r="A117" s="43">
        <v>5134</v>
      </c>
      <c r="B117" s="41" t="s">
        <v>300</v>
      </c>
      <c r="C117" s="142">
        <v>131866.82</v>
      </c>
      <c r="D117" s="44" t="e">
        <f t="shared" si="0"/>
        <v>#DIV/0!</v>
      </c>
      <c r="E117" s="41"/>
    </row>
    <row r="118" spans="1:5" x14ac:dyDescent="0.2">
      <c r="A118" s="43">
        <v>5135</v>
      </c>
      <c r="B118" s="41" t="s">
        <v>301</v>
      </c>
      <c r="C118" s="142">
        <v>3924759.37</v>
      </c>
      <c r="D118" s="44" t="e">
        <f t="shared" si="0"/>
        <v>#DIV/0!</v>
      </c>
      <c r="E118" s="41"/>
    </row>
    <row r="119" spans="1:5" x14ac:dyDescent="0.2">
      <c r="A119" s="43">
        <v>5136</v>
      </c>
      <c r="B119" s="41" t="s">
        <v>302</v>
      </c>
      <c r="C119" s="142">
        <v>76736.320000000007</v>
      </c>
      <c r="D119" s="44" t="e">
        <f t="shared" si="0"/>
        <v>#DIV/0!</v>
      </c>
      <c r="E119" s="41"/>
    </row>
    <row r="120" spans="1:5" x14ac:dyDescent="0.2">
      <c r="A120" s="43">
        <v>5137</v>
      </c>
      <c r="B120" s="41" t="s">
        <v>303</v>
      </c>
      <c r="C120" s="142">
        <v>218054.7</v>
      </c>
      <c r="D120" s="44" t="e">
        <f t="shared" si="0"/>
        <v>#DIV/0!</v>
      </c>
      <c r="E120" s="41"/>
    </row>
    <row r="121" spans="1:5" x14ac:dyDescent="0.2">
      <c r="A121" s="43">
        <v>5138</v>
      </c>
      <c r="B121" s="41" t="s">
        <v>304</v>
      </c>
      <c r="C121" s="142">
        <v>142950.04999999999</v>
      </c>
      <c r="D121" s="44" t="e">
        <f t="shared" si="0"/>
        <v>#DIV/0!</v>
      </c>
      <c r="E121" s="41"/>
    </row>
    <row r="122" spans="1:5" x14ac:dyDescent="0.2">
      <c r="A122" s="43">
        <v>5139</v>
      </c>
      <c r="B122" s="41" t="s">
        <v>305</v>
      </c>
      <c r="C122" s="142">
        <v>652295.85</v>
      </c>
      <c r="D122" s="44" t="e">
        <f t="shared" si="0"/>
        <v>#DIV/0!</v>
      </c>
      <c r="E122" s="41"/>
    </row>
    <row r="123" spans="1:5" x14ac:dyDescent="0.2">
      <c r="A123" s="111">
        <v>5200</v>
      </c>
      <c r="B123" s="108" t="s">
        <v>306</v>
      </c>
      <c r="C123" s="141">
        <v>0</v>
      </c>
      <c r="D123" s="112" t="e">
        <f t="shared" si="0"/>
        <v>#DIV/0!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 t="e">
        <f t="shared" si="0"/>
        <v>#DIV/0!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 t="e">
        <f t="shared" si="0"/>
        <v>#DIV/0!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 t="e">
        <f t="shared" si="0"/>
        <v>#DIV/0!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 t="e">
        <f t="shared" si="0"/>
        <v>#DIV/0!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 t="e">
        <f t="shared" si="0"/>
        <v>#DIV/0!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 t="e">
        <f t="shared" si="0"/>
        <v>#DIV/0!</v>
      </c>
      <c r="E129" s="41"/>
    </row>
    <row r="130" spans="1:5" x14ac:dyDescent="0.2">
      <c r="A130" s="111">
        <v>5230</v>
      </c>
      <c r="B130" s="108" t="s">
        <v>257</v>
      </c>
      <c r="C130" s="141">
        <v>0</v>
      </c>
      <c r="D130" s="112" t="e">
        <f t="shared" si="0"/>
        <v>#DIV/0!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 t="e">
        <f t="shared" si="0"/>
        <v>#DIV/0!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 t="e">
        <f t="shared" si="0"/>
        <v>#DIV/0!</v>
      </c>
      <c r="E132" s="41"/>
    </row>
    <row r="133" spans="1:5" x14ac:dyDescent="0.2">
      <c r="A133" s="111">
        <v>5240</v>
      </c>
      <c r="B133" s="108" t="s">
        <v>258</v>
      </c>
      <c r="C133" s="141">
        <v>0</v>
      </c>
      <c r="D133" s="112" t="e">
        <f t="shared" si="0"/>
        <v>#DIV/0!</v>
      </c>
      <c r="E133" s="41"/>
    </row>
    <row r="134" spans="1:5" x14ac:dyDescent="0.2">
      <c r="A134" s="43">
        <v>5241</v>
      </c>
      <c r="B134" s="41" t="s">
        <v>315</v>
      </c>
      <c r="C134" s="142">
        <v>171197.26</v>
      </c>
      <c r="D134" s="44" t="e">
        <f t="shared" si="0"/>
        <v>#DIV/0!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 t="e">
        <f t="shared" si="0"/>
        <v>#DIV/0!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 t="e">
        <f t="shared" si="0"/>
        <v>#DIV/0!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 t="e">
        <f t="shared" si="0"/>
        <v>#DIV/0!</v>
      </c>
      <c r="E137" s="41"/>
    </row>
    <row r="138" spans="1:5" x14ac:dyDescent="0.2">
      <c r="A138" s="111">
        <v>5250</v>
      </c>
      <c r="B138" s="108" t="s">
        <v>259</v>
      </c>
      <c r="C138" s="141">
        <v>0</v>
      </c>
      <c r="D138" s="112" t="e">
        <f t="shared" si="0"/>
        <v>#DIV/0!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 t="e">
        <f t="shared" si="0"/>
        <v>#DIV/0!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 t="e">
        <f t="shared" si="0"/>
        <v>#DIV/0!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 t="e">
        <f t="shared" si="0"/>
        <v>#DIV/0!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 t="e">
        <f t="shared" si="0"/>
        <v>#DIV/0!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 t="e">
        <f t="shared" si="0"/>
        <v>#DIV/0!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 t="e">
        <f t="shared" si="0"/>
        <v>#DIV/0!</v>
      </c>
      <c r="E144" s="41"/>
    </row>
    <row r="145" spans="1:5" x14ac:dyDescent="0.2">
      <c r="A145" s="111">
        <v>5270</v>
      </c>
      <c r="B145" s="108" t="s">
        <v>325</v>
      </c>
      <c r="C145" s="141">
        <v>0</v>
      </c>
      <c r="D145" s="112" t="e">
        <f t="shared" si="0"/>
        <v>#DIV/0!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 t="e">
        <f t="shared" si="0"/>
        <v>#DIV/0!</v>
      </c>
      <c r="E146" s="41"/>
    </row>
    <row r="147" spans="1:5" x14ac:dyDescent="0.2">
      <c r="A147" s="111">
        <v>5280</v>
      </c>
      <c r="B147" s="108" t="s">
        <v>327</v>
      </c>
      <c r="C147" s="141">
        <v>0</v>
      </c>
      <c r="D147" s="112" t="e">
        <f t="shared" si="0"/>
        <v>#DIV/0!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 t="e">
        <f t="shared" si="0"/>
        <v>#DIV/0!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 t="e">
        <f t="shared" si="0"/>
        <v>#DIV/0!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 t="e">
        <f t="shared" si="0"/>
        <v>#DIV/0!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 t="e">
        <f t="shared" si="0"/>
        <v>#DIV/0!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 t="e">
        <f t="shared" si="0"/>
        <v>#DIV/0!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 t="e">
        <f t="shared" si="0"/>
        <v>#DIV/0!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 t="e">
        <f t="shared" si="0"/>
        <v>#DIV/0!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 t="e">
        <f t="shared" si="0"/>
        <v>#DIV/0!</v>
      </c>
      <c r="E155" s="41"/>
    </row>
    <row r="156" spans="1:5" x14ac:dyDescent="0.2">
      <c r="A156" s="111">
        <v>5300</v>
      </c>
      <c r="B156" s="108" t="s">
        <v>336</v>
      </c>
      <c r="C156" s="141">
        <v>0</v>
      </c>
      <c r="D156" s="112" t="e">
        <f t="shared" si="0"/>
        <v>#DIV/0!</v>
      </c>
      <c r="E156" s="41"/>
    </row>
    <row r="157" spans="1:5" x14ac:dyDescent="0.2">
      <c r="A157" s="111">
        <v>5310</v>
      </c>
      <c r="B157" s="108" t="s">
        <v>252</v>
      </c>
      <c r="C157" s="141">
        <v>0</v>
      </c>
      <c r="D157" s="112" t="e">
        <f t="shared" si="0"/>
        <v>#DIV/0!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 t="e">
        <f t="shared" si="0"/>
        <v>#DIV/0!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 t="e">
        <f t="shared" si="0"/>
        <v>#DIV/0!</v>
      </c>
      <c r="E159" s="41"/>
    </row>
    <row r="160" spans="1:5" x14ac:dyDescent="0.2">
      <c r="A160" s="111">
        <v>5320</v>
      </c>
      <c r="B160" s="108" t="s">
        <v>253</v>
      </c>
      <c r="C160" s="141">
        <v>0</v>
      </c>
      <c r="D160" s="112" t="e">
        <f t="shared" ref="D160:D212" si="1">C160/$C$94</f>
        <v>#DIV/0!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 t="e">
        <f t="shared" si="1"/>
        <v>#DIV/0!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 t="e">
        <f t="shared" si="1"/>
        <v>#DIV/0!</v>
      </c>
      <c r="E162" s="41"/>
    </row>
    <row r="163" spans="1:5" x14ac:dyDescent="0.2">
      <c r="A163" s="111">
        <v>5330</v>
      </c>
      <c r="B163" s="108" t="s">
        <v>254</v>
      </c>
      <c r="C163" s="141">
        <v>0</v>
      </c>
      <c r="D163" s="112" t="e">
        <f t="shared" si="1"/>
        <v>#DIV/0!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 t="e">
        <f t="shared" si="1"/>
        <v>#DIV/0!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 t="e">
        <f t="shared" si="1"/>
        <v>#DIV/0!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-227999.12</v>
      </c>
      <c r="D166" s="112" t="e">
        <f t="shared" si="1"/>
        <v>#DIV/0!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 t="e">
        <f t="shared" si="1"/>
        <v>#DIV/0!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 t="e">
        <f t="shared" si="1"/>
        <v>#DIV/0!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 t="e">
        <f t="shared" si="1"/>
        <v>#DIV/0!</v>
      </c>
      <c r="E169" s="41"/>
    </row>
    <row r="170" spans="1:5" x14ac:dyDescent="0.2">
      <c r="A170" s="111">
        <v>5420</v>
      </c>
      <c r="B170" s="108" t="s">
        <v>347</v>
      </c>
      <c r="C170" s="141">
        <v>-227999.12</v>
      </c>
      <c r="D170" s="112" t="e">
        <f t="shared" si="1"/>
        <v>#DIV/0!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 t="e">
        <f t="shared" si="1"/>
        <v>#DIV/0!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 t="e">
        <f t="shared" si="1"/>
        <v>#DIV/0!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 t="e">
        <f t="shared" si="1"/>
        <v>#DIV/0!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 t="e">
        <f t="shared" si="1"/>
        <v>#DIV/0!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 t="e">
        <f t="shared" si="1"/>
        <v>#DIV/0!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 t="e">
        <f t="shared" si="1"/>
        <v>#DIV/0!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 t="e">
        <f t="shared" si="1"/>
        <v>#DIV/0!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 t="e">
        <f t="shared" si="1"/>
        <v>#DIV/0!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 t="e">
        <f t="shared" si="1"/>
        <v>#DIV/0!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 t="e">
        <f t="shared" si="1"/>
        <v>#DIV/0!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0.11</v>
      </c>
      <c r="D181" s="112" t="e">
        <f t="shared" si="1"/>
        <v>#DIV/0!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 t="e">
        <f t="shared" si="1"/>
        <v>#DIV/0!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 t="e">
        <f t="shared" si="1"/>
        <v>#DIV/0!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 t="e">
        <f t="shared" si="1"/>
        <v>#DIV/0!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 t="e">
        <f t="shared" si="1"/>
        <v>#DIV/0!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 t="e">
        <f t="shared" si="1"/>
        <v>#DIV/0!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 t="e">
        <f t="shared" si="1"/>
        <v>#DIV/0!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 t="e">
        <f t="shared" si="1"/>
        <v>#DIV/0!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 t="e">
        <f t="shared" si="1"/>
        <v>#DIV/0!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 t="e">
        <f t="shared" si="1"/>
        <v>#DIV/0!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 t="e">
        <f t="shared" si="1"/>
        <v>#DIV/0!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 t="e">
        <f t="shared" si="1"/>
        <v>#DIV/0!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 t="e">
        <f t="shared" si="1"/>
        <v>#DIV/0!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 t="e">
        <f t="shared" si="1"/>
        <v>#DIV/0!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 t="e">
        <f t="shared" si="1"/>
        <v>#DIV/0!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 t="e">
        <f t="shared" si="1"/>
        <v>#DIV/0!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 t="e">
        <f t="shared" si="1"/>
        <v>#DIV/0!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 t="e">
        <f t="shared" si="1"/>
        <v>#DIV/0!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 t="e">
        <f t="shared" si="1"/>
        <v>#DIV/0!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0.11</v>
      </c>
      <c r="D200" s="112" t="e">
        <f t="shared" si="1"/>
        <v>#DIV/0!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 t="e">
        <f t="shared" si="1"/>
        <v>#DIV/0!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 t="e">
        <f t="shared" si="1"/>
        <v>#DIV/0!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 t="e">
        <f t="shared" si="1"/>
        <v>#DIV/0!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 t="e">
        <f t="shared" si="1"/>
        <v>#DIV/0!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 t="e">
        <f t="shared" si="1"/>
        <v>#DIV/0!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 t="e">
        <f t="shared" si="1"/>
        <v>#DIV/0!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 t="e">
        <f t="shared" si="1"/>
        <v>#DIV/0!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 t="e">
        <f t="shared" si="1"/>
        <v>#DIV/0!</v>
      </c>
      <c r="E208" s="41"/>
    </row>
    <row r="209" spans="1:5" x14ac:dyDescent="0.2">
      <c r="A209" s="43">
        <v>5599</v>
      </c>
      <c r="B209" s="41" t="s">
        <v>381</v>
      </c>
      <c r="C209" s="142">
        <v>0.11</v>
      </c>
      <c r="D209" s="44" t="e">
        <f t="shared" si="1"/>
        <v>#DIV/0!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 t="e">
        <f t="shared" si="1"/>
        <v>#DIV/0!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 t="e">
        <f t="shared" si="1"/>
        <v>#DIV/0!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 t="e">
        <f t="shared" si="1"/>
        <v>#DIV/0!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33" zoomScale="60" zoomScaleNormal="100" workbookViewId="0">
      <selection activeCell="F170" sqref="F17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3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19870714.52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1721926.11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35304.75</v>
      </c>
      <c r="D15" s="144">
        <v>34972.75</v>
      </c>
      <c r="E15" s="144">
        <v>31771.75</v>
      </c>
      <c r="F15" s="144">
        <v>30805.75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>SIN INFORMACIÓN QUE REVELAR</v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>SIN INFORMACIÓN QUE REVELAR</v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0</v>
      </c>
      <c r="D64" s="144">
        <f t="shared" ref="D64:E64" si="0">SUM(D65:D72)</f>
        <v>0</v>
      </c>
      <c r="E64" s="144">
        <f t="shared" si="0"/>
        <v>0</v>
      </c>
    </row>
    <row r="65" spans="1:9" x14ac:dyDescent="0.2">
      <c r="A65" s="16">
        <v>1241</v>
      </c>
      <c r="B65" s="14" t="s">
        <v>158</v>
      </c>
      <c r="C65" s="144">
        <v>0</v>
      </c>
      <c r="D65" s="144">
        <v>0</v>
      </c>
      <c r="E65" s="144">
        <v>0</v>
      </c>
    </row>
    <row r="66" spans="1:9" x14ac:dyDescent="0.2">
      <c r="A66" s="16">
        <v>1242</v>
      </c>
      <c r="B66" s="14" t="s">
        <v>159</v>
      </c>
      <c r="C66" s="144">
        <v>0</v>
      </c>
      <c r="D66" s="144">
        <v>0</v>
      </c>
      <c r="E66" s="144">
        <v>0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0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0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f>SUM(C100:C102)</f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0</v>
      </c>
      <c r="D110" s="144">
        <f>SUM(D111:D119)</f>
        <v>0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>SIN INFORMACIÓN QUE REVELAR</v>
      </c>
    </row>
    <row r="111" spans="1:8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0</v>
      </c>
      <c r="D117" s="144">
        <f t="shared" si="1"/>
        <v>0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3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197027474.37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32337531.07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28983129.370000001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205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205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64"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3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15950</v>
      </c>
      <c r="D9" s="147">
        <v>15950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69002134.950000003</v>
      </c>
      <c r="D10" s="147">
        <v>52775641.729999997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19870714.52</v>
      </c>
      <c r="D12" s="147">
        <v>15708780.619999999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181865.99</v>
      </c>
      <c r="D15" s="147">
        <v>181865.99</v>
      </c>
    </row>
    <row r="16" spans="1:5" x14ac:dyDescent="0.2">
      <c r="A16" s="33">
        <v>1110</v>
      </c>
      <c r="B16" s="34" t="s">
        <v>519</v>
      </c>
      <c r="C16" s="148">
        <f>SUM(C9:C15)</f>
        <v>89070665.459999993</v>
      </c>
      <c r="D16" s="148">
        <f>SUM(D9:D15)</f>
        <v>68682238.339999989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5714184.5099999998</v>
      </c>
      <c r="D21" s="148">
        <f>SUM(D22:D28)</f>
        <v>5795004.5099999998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5714184.5099999998</v>
      </c>
      <c r="D27" s="147">
        <v>5795004.5099999998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288698.02</v>
      </c>
      <c r="D29" s="148">
        <f>SUM(D30:D37)</f>
        <v>2762491.4000000004</v>
      </c>
    </row>
    <row r="30" spans="1:5" x14ac:dyDescent="0.2">
      <c r="A30" s="26">
        <v>1241</v>
      </c>
      <c r="B30" s="22" t="s">
        <v>158</v>
      </c>
      <c r="C30" s="147">
        <v>14785.3</v>
      </c>
      <c r="D30" s="147">
        <v>332576</v>
      </c>
    </row>
    <row r="31" spans="1:5" x14ac:dyDescent="0.2">
      <c r="A31" s="26">
        <v>1242</v>
      </c>
      <c r="B31" s="22" t="s">
        <v>159</v>
      </c>
      <c r="C31" s="147">
        <v>173508.92</v>
      </c>
      <c r="D31" s="147">
        <v>86078.96</v>
      </c>
    </row>
    <row r="32" spans="1:5" x14ac:dyDescent="0.2">
      <c r="A32" s="26">
        <v>1243</v>
      </c>
      <c r="B32" s="22" t="s">
        <v>160</v>
      </c>
      <c r="C32" s="147">
        <v>14268</v>
      </c>
      <c r="D32" s="147">
        <v>376762.08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810000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86135.8</v>
      </c>
      <c r="D35" s="147">
        <v>1157074.3600000001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6002882.5299999993</v>
      </c>
      <c r="D44" s="148">
        <f>D21+D29+D38</f>
        <v>8557495.9100000001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32337531.07</v>
      </c>
      <c r="D48" s="148">
        <v>8977697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0.11</v>
      </c>
      <c r="D49" s="148">
        <f>D54+D66+D94+D97+D50</f>
        <v>3889725.32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0.11</v>
      </c>
      <c r="D66" s="148">
        <f>D67+D76+D79+D85</f>
        <v>3382463.09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3382461.58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3382461.58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0.11</v>
      </c>
      <c r="D85" s="147">
        <f>SUM(D86:D93)</f>
        <v>1.51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0.11</v>
      </c>
      <c r="D93" s="147">
        <v>1.51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507262.23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255508.15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251754.08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32337531.18</v>
      </c>
      <c r="D139" s="148">
        <f>D48+D49-D103-D106</f>
        <v>12867422.32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91228831.930000007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91228831.930000007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64894183.280000001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6002882.5299999993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14785.3</v>
      </c>
    </row>
    <row r="12" spans="1:3" x14ac:dyDescent="0.2">
      <c r="A12" s="76">
        <v>2.4</v>
      </c>
      <c r="B12" s="63" t="s">
        <v>159</v>
      </c>
      <c r="C12" s="93">
        <v>173508.92</v>
      </c>
    </row>
    <row r="13" spans="1:3" x14ac:dyDescent="0.2">
      <c r="A13" s="76">
        <v>2.5</v>
      </c>
      <c r="B13" s="63" t="s">
        <v>160</v>
      </c>
      <c r="C13" s="93">
        <v>14268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86135.8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5714184.5099999998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0.11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0.11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58891300.859999999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78" workbookViewId="0">
      <selection activeCell="E51" sqref="E5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51699764.280000001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-24899186.280000001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64428253.93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-91228831.930000007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-51699764.280000001</v>
      </c>
    </row>
    <row r="51" spans="1:3" x14ac:dyDescent="0.2">
      <c r="A51" s="22">
        <v>8220</v>
      </c>
      <c r="B51" s="103" t="s">
        <v>46</v>
      </c>
      <c r="C51" s="161">
        <v>37786220.560000002</v>
      </c>
    </row>
    <row r="52" spans="1:3" x14ac:dyDescent="0.2">
      <c r="A52" s="22">
        <v>8230</v>
      </c>
      <c r="B52" s="103" t="s">
        <v>594</v>
      </c>
      <c r="C52" s="161">
        <v>-64026644.859999999</v>
      </c>
    </row>
    <row r="53" spans="1:3" x14ac:dyDescent="0.2">
      <c r="A53" s="22">
        <v>8240</v>
      </c>
      <c r="B53" s="103" t="s">
        <v>45</v>
      </c>
      <c r="C53" s="161">
        <v>13046005.300000001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64894183.280000001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2019-02-13T21:19:08Z</cp:lastPrinted>
  <dcterms:created xsi:type="dcterms:W3CDTF">2012-12-11T20:36:24Z</dcterms:created>
  <dcterms:modified xsi:type="dcterms:W3CDTF">2025-10-30T22:51:57Z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